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40\disk1\会計1\★収支計算書\"/>
    </mc:Choice>
  </mc:AlternateContent>
  <bookViews>
    <workbookView xWindow="0" yWindow="0" windowWidth="20490" windowHeight="8865" tabRatio="602" firstSheet="75" activeTab="86"/>
  </bookViews>
  <sheets>
    <sheet name="28-4" sheetId="153" r:id="rId1"/>
    <sheet name="28-5" sheetId="155" r:id="rId2"/>
    <sheet name="28-6" sheetId="156" r:id="rId3"/>
    <sheet name="28-7" sheetId="157" r:id="rId4"/>
    <sheet name="28-8" sheetId="158" r:id="rId5"/>
    <sheet name="28-9" sheetId="159" r:id="rId6"/>
    <sheet name="28-10" sheetId="160" r:id="rId7"/>
    <sheet name="28-11" sheetId="161" r:id="rId8"/>
    <sheet name="28-12" sheetId="162" r:id="rId9"/>
    <sheet name="29-1" sheetId="163" r:id="rId10"/>
    <sheet name="29-2" sheetId="164" r:id="rId11"/>
    <sheet name="29-3" sheetId="165" r:id="rId12"/>
    <sheet name="29-4" sheetId="166" r:id="rId13"/>
    <sheet name="29-5" sheetId="167" r:id="rId14"/>
    <sheet name="29-6" sheetId="168" r:id="rId15"/>
    <sheet name="29-7" sheetId="169" r:id="rId16"/>
    <sheet name="29-8" sheetId="170" r:id="rId17"/>
    <sheet name="29-9" sheetId="171" r:id="rId18"/>
    <sheet name="29-10" sheetId="172" r:id="rId19"/>
    <sheet name="29-11" sheetId="173" r:id="rId20"/>
    <sheet name="29-11 (2)" sheetId="174" r:id="rId21"/>
    <sheet name="29-12(2)" sheetId="175" r:id="rId22"/>
    <sheet name="30-1" sheetId="176" r:id="rId23"/>
    <sheet name="30-1 (2)" sheetId="177" r:id="rId24"/>
    <sheet name="30-2" sheetId="179" r:id="rId25"/>
    <sheet name="30-2 (2)" sheetId="180" r:id="rId26"/>
    <sheet name="30-3" sheetId="181" r:id="rId27"/>
    <sheet name="30-3 (2)" sheetId="182" r:id="rId28"/>
    <sheet name="30-3 決" sheetId="183" r:id="rId29"/>
    <sheet name="30-3 決 (2)" sheetId="184" r:id="rId30"/>
    <sheet name="30-4" sheetId="185" r:id="rId31"/>
    <sheet name="30-5" sheetId="186" r:id="rId32"/>
    <sheet name="30-6" sheetId="187" r:id="rId33"/>
    <sheet name="30-7" sheetId="188" r:id="rId34"/>
    <sheet name="30-8" sheetId="189" r:id="rId35"/>
    <sheet name="30-9" sheetId="190" r:id="rId36"/>
    <sheet name="30-10" sheetId="191" r:id="rId37"/>
    <sheet name="30-11" sheetId="192" r:id="rId38"/>
    <sheet name="30-12" sheetId="193" r:id="rId39"/>
    <sheet name="31-1" sheetId="194" r:id="rId40"/>
    <sheet name="31-2" sheetId="195" r:id="rId41"/>
    <sheet name="31-3" sheetId="196" r:id="rId42"/>
    <sheet name="31-3 (決算)" sheetId="197" r:id="rId43"/>
    <sheet name="31-4" sheetId="198" r:id="rId44"/>
    <sheet name="1-5" sheetId="199" r:id="rId45"/>
    <sheet name="1-6" sheetId="200" r:id="rId46"/>
    <sheet name="1-7" sheetId="201" r:id="rId47"/>
    <sheet name="1-8" sheetId="202" r:id="rId48"/>
    <sheet name="1-9" sheetId="204" r:id="rId49"/>
    <sheet name="1-10" sheetId="206" r:id="rId50"/>
    <sheet name="1-11" sheetId="207" r:id="rId51"/>
    <sheet name="1-12" sheetId="208" r:id="rId52"/>
    <sheet name="2-1 " sheetId="209" r:id="rId53"/>
    <sheet name="2-2  " sheetId="210" r:id="rId54"/>
    <sheet name="2-3" sheetId="211" r:id="rId55"/>
    <sheet name="2-3 （決算）" sheetId="212" r:id="rId56"/>
    <sheet name="2-4" sheetId="213" r:id="rId57"/>
    <sheet name="2-5" sheetId="214" r:id="rId58"/>
    <sheet name="2-6" sheetId="215" r:id="rId59"/>
    <sheet name="2-7" sheetId="216" r:id="rId60"/>
    <sheet name="2-8" sheetId="217" r:id="rId61"/>
    <sheet name="2-9" sheetId="218" r:id="rId62"/>
    <sheet name="2-10 " sheetId="219" r:id="rId63"/>
    <sheet name="2-11" sheetId="220" r:id="rId64"/>
    <sheet name="2-12" sheetId="222" r:id="rId65"/>
    <sheet name="3-1" sheetId="225" r:id="rId66"/>
    <sheet name="3-2" sheetId="226" r:id="rId67"/>
    <sheet name="3-3" sheetId="227" r:id="rId68"/>
    <sheet name="3-3 決算" sheetId="228" r:id="rId69"/>
    <sheet name="3-4" sheetId="229" r:id="rId70"/>
    <sheet name="3-5" sheetId="230" r:id="rId71"/>
    <sheet name="3-6" sheetId="231" r:id="rId72"/>
    <sheet name="3-7" sheetId="233" r:id="rId73"/>
    <sheet name="3-8" sheetId="234" r:id="rId74"/>
    <sheet name="3-9" sheetId="235" r:id="rId75"/>
    <sheet name="3-10" sheetId="236" r:id="rId76"/>
    <sheet name="3-11" sheetId="237" r:id="rId77"/>
    <sheet name="3-12" sheetId="238" r:id="rId78"/>
    <sheet name="4-1" sheetId="239" r:id="rId79"/>
    <sheet name="4-2" sheetId="240" r:id="rId80"/>
    <sheet name="4-3" sheetId="241" r:id="rId81"/>
    <sheet name="決算" sheetId="242" r:id="rId82"/>
    <sheet name="4-4" sheetId="243" r:id="rId83"/>
    <sheet name="4-5" sheetId="244" r:id="rId84"/>
    <sheet name="4-6" sheetId="245" r:id="rId85"/>
    <sheet name="4-7" sheetId="246" r:id="rId86"/>
    <sheet name="4-8" sheetId="247" r:id="rId87"/>
    <sheet name="Sheet1" sheetId="205" r:id="rId88"/>
  </sheets>
  <calcPr calcId="162913"/>
</workbook>
</file>

<file path=xl/calcChain.xml><?xml version="1.0" encoding="utf-8"?>
<calcChain xmlns="http://schemas.openxmlformats.org/spreadsheetml/2006/main">
  <c r="F39" i="247" l="1"/>
  <c r="C36" i="247"/>
  <c r="F35" i="247"/>
  <c r="F34" i="247"/>
  <c r="F33" i="247"/>
  <c r="F32" i="247"/>
  <c r="F31" i="247"/>
  <c r="F30" i="247"/>
  <c r="F29" i="247"/>
  <c r="E27" i="247"/>
  <c r="C27" i="247"/>
  <c r="F26" i="247"/>
  <c r="F25" i="247"/>
  <c r="F24" i="247"/>
  <c r="F23" i="247"/>
  <c r="F22" i="247"/>
  <c r="F21" i="247"/>
  <c r="F20" i="247"/>
  <c r="F19" i="247"/>
  <c r="F18" i="247"/>
  <c r="F27" i="247" s="1"/>
  <c r="E17" i="247"/>
  <c r="E28" i="247" s="1"/>
  <c r="E41" i="247" s="1"/>
  <c r="D40" i="247" s="1"/>
  <c r="C17" i="247"/>
  <c r="F16" i="247"/>
  <c r="F14" i="247"/>
  <c r="F13" i="247"/>
  <c r="F12" i="247"/>
  <c r="F11" i="247"/>
  <c r="F10" i="247"/>
  <c r="F9" i="247"/>
  <c r="F8" i="247"/>
  <c r="F7" i="247"/>
  <c r="F36" i="247" l="1"/>
  <c r="C28" i="247"/>
  <c r="C41" i="247" s="1"/>
  <c r="C40" i="247" s="1"/>
  <c r="F17" i="247"/>
  <c r="F28" i="247" s="1"/>
  <c r="F41" i="247" s="1"/>
  <c r="F40" i="247" s="1"/>
  <c r="F40" i="246"/>
  <c r="F41" i="246"/>
  <c r="E41" i="246"/>
  <c r="F39" i="246"/>
  <c r="C41" i="246"/>
  <c r="C40" i="246"/>
  <c r="F7" i="246"/>
  <c r="E17" i="246"/>
  <c r="E28" i="246" s="1"/>
  <c r="D40" i="246" s="1"/>
  <c r="C36" i="246"/>
  <c r="F35" i="246"/>
  <c r="F34" i="246"/>
  <c r="F33" i="246"/>
  <c r="F32" i="246"/>
  <c r="F31" i="246"/>
  <c r="F30" i="246"/>
  <c r="F29" i="246"/>
  <c r="E27" i="246"/>
  <c r="C27" i="246"/>
  <c r="F26" i="246"/>
  <c r="F25" i="246"/>
  <c r="F24" i="246"/>
  <c r="F23" i="246"/>
  <c r="F22" i="246"/>
  <c r="F21" i="246"/>
  <c r="F20" i="246"/>
  <c r="F27" i="246" s="1"/>
  <c r="F19" i="246"/>
  <c r="F18" i="246"/>
  <c r="C17" i="246"/>
  <c r="C28" i="246" s="1"/>
  <c r="F16" i="246"/>
  <c r="F14" i="246"/>
  <c r="F13" i="246"/>
  <c r="F12" i="246"/>
  <c r="F11" i="246"/>
  <c r="F10" i="246"/>
  <c r="F9" i="246"/>
  <c r="F8" i="246"/>
  <c r="F36" i="246" l="1"/>
  <c r="F17" i="246"/>
  <c r="F28" i="246" s="1"/>
  <c r="C41" i="243"/>
  <c r="C40" i="243"/>
  <c r="C41" i="242"/>
  <c r="F14" i="245"/>
  <c r="F39" i="245"/>
  <c r="C36" i="245"/>
  <c r="F35" i="245"/>
  <c r="F34" i="245"/>
  <c r="F33" i="245"/>
  <c r="F32" i="245"/>
  <c r="F31" i="245"/>
  <c r="F30" i="245"/>
  <c r="F29" i="245"/>
  <c r="E27" i="245"/>
  <c r="C27" i="245"/>
  <c r="F26" i="245"/>
  <c r="F25" i="245"/>
  <c r="F24" i="245"/>
  <c r="F23" i="245"/>
  <c r="F22" i="245"/>
  <c r="F21" i="245"/>
  <c r="F20" i="245"/>
  <c r="F19" i="245"/>
  <c r="F18" i="245"/>
  <c r="E17" i="245"/>
  <c r="E28" i="245" s="1"/>
  <c r="E41" i="245" s="1"/>
  <c r="D40" i="245" s="1"/>
  <c r="C17" i="245"/>
  <c r="F16" i="245"/>
  <c r="F13" i="245"/>
  <c r="F12" i="245"/>
  <c r="F11" i="245"/>
  <c r="F10" i="245"/>
  <c r="F9" i="245"/>
  <c r="F8" i="245"/>
  <c r="F7" i="245"/>
  <c r="C28" i="245" l="1"/>
  <c r="F17" i="245"/>
  <c r="F27" i="245"/>
  <c r="F36" i="245"/>
  <c r="F32" i="244"/>
  <c r="C41" i="245" l="1"/>
  <c r="C40" i="245" s="1"/>
  <c r="F28" i="245"/>
  <c r="F41" i="245" s="1"/>
  <c r="F40" i="245" s="1"/>
  <c r="F42" i="244"/>
  <c r="E41" i="244"/>
  <c r="C27" i="244"/>
  <c r="E27" i="244"/>
  <c r="E28" i="244" s="1"/>
  <c r="F27" i="244"/>
  <c r="C17" i="244"/>
  <c r="E17" i="244"/>
  <c r="F17" i="244"/>
  <c r="F39" i="244"/>
  <c r="C36" i="244"/>
  <c r="F35" i="244"/>
  <c r="F34" i="244"/>
  <c r="F33" i="244"/>
  <c r="F31" i="244"/>
  <c r="F30" i="244"/>
  <c r="F29" i="244"/>
  <c r="F26" i="244"/>
  <c r="F25" i="244"/>
  <c r="F24" i="244"/>
  <c r="F23" i="244"/>
  <c r="F22" i="244"/>
  <c r="F21" i="244"/>
  <c r="F20" i="244"/>
  <c r="F19" i="244"/>
  <c r="F18" i="244"/>
  <c r="C28" i="244"/>
  <c r="F16" i="244"/>
  <c r="F13" i="244"/>
  <c r="F12" i="244"/>
  <c r="F11" i="244"/>
  <c r="F10" i="244"/>
  <c r="F9" i="244"/>
  <c r="F8" i="244"/>
  <c r="F7" i="244"/>
  <c r="C41" i="244" l="1"/>
  <c r="C40" i="244" s="1"/>
  <c r="F36" i="244"/>
  <c r="D40" i="244"/>
  <c r="F28" i="244"/>
  <c r="B4" i="241"/>
  <c r="C36" i="243"/>
  <c r="F39" i="243"/>
  <c r="C28" i="243"/>
  <c r="F35" i="243"/>
  <c r="F34" i="243"/>
  <c r="F33" i="243"/>
  <c r="F31" i="243"/>
  <c r="F30" i="243"/>
  <c r="F29" i="243"/>
  <c r="C27" i="243"/>
  <c r="F26" i="243"/>
  <c r="F25" i="243"/>
  <c r="F24" i="243"/>
  <c r="F23" i="243"/>
  <c r="F22" i="243"/>
  <c r="F21" i="243"/>
  <c r="F20" i="243"/>
  <c r="F19" i="243"/>
  <c r="F18" i="243"/>
  <c r="E17" i="243"/>
  <c r="E28" i="243" s="1"/>
  <c r="E41" i="243" s="1"/>
  <c r="D40" i="243" s="1"/>
  <c r="C17" i="243"/>
  <c r="F16" i="243"/>
  <c r="F13" i="243"/>
  <c r="F12" i="243"/>
  <c r="F11" i="243"/>
  <c r="F10" i="243"/>
  <c r="F9" i="243"/>
  <c r="F8" i="243"/>
  <c r="F7" i="243"/>
  <c r="F41" i="244" l="1"/>
  <c r="F40" i="244" s="1"/>
  <c r="F36" i="243"/>
  <c r="F27" i="243"/>
  <c r="F17" i="243"/>
  <c r="F28" i="243" s="1"/>
  <c r="F42" i="243" s="1"/>
  <c r="E16" i="242"/>
  <c r="F16" i="241"/>
  <c r="F16" i="240"/>
  <c r="F16" i="239"/>
  <c r="F16" i="238"/>
  <c r="F16" i="237"/>
  <c r="F16" i="236"/>
  <c r="F41" i="243" l="1"/>
  <c r="F40" i="243" s="1"/>
  <c r="F16" i="235"/>
  <c r="E26" i="242" l="1"/>
  <c r="E25" i="242"/>
  <c r="E24" i="242"/>
  <c r="E22" i="242"/>
  <c r="E21" i="242"/>
  <c r="E20" i="242"/>
  <c r="E19" i="242"/>
  <c r="E39" i="242" l="1"/>
  <c r="C36" i="242"/>
  <c r="E35" i="242"/>
  <c r="E34" i="242"/>
  <c r="E33" i="242"/>
  <c r="E31" i="242"/>
  <c r="E30" i="242"/>
  <c r="E29" i="242"/>
  <c r="C27" i="242"/>
  <c r="E18" i="242"/>
  <c r="D17" i="242"/>
  <c r="D28" i="242" s="1"/>
  <c r="D41" i="242" s="1"/>
  <c r="D40" i="242" s="1"/>
  <c r="C17" i="242"/>
  <c r="E12" i="242"/>
  <c r="E11" i="242"/>
  <c r="E10" i="242"/>
  <c r="E9" i="242"/>
  <c r="E8" i="242"/>
  <c r="E7" i="242"/>
  <c r="E17" i="242" s="1"/>
  <c r="C28" i="242" l="1"/>
  <c r="E27" i="242"/>
  <c r="E36" i="242"/>
  <c r="F39" i="241"/>
  <c r="C36" i="241"/>
  <c r="F35" i="241"/>
  <c r="F34" i="241"/>
  <c r="F33" i="241"/>
  <c r="F31" i="241"/>
  <c r="F30" i="241"/>
  <c r="F29" i="241"/>
  <c r="C27" i="241"/>
  <c r="F26" i="241"/>
  <c r="F25" i="241"/>
  <c r="F24" i="241"/>
  <c r="F23" i="241"/>
  <c r="F22" i="241"/>
  <c r="F21" i="241"/>
  <c r="F20" i="241"/>
  <c r="F19" i="241"/>
  <c r="F18" i="241"/>
  <c r="F27" i="241" s="1"/>
  <c r="E17" i="241"/>
  <c r="E28" i="241" s="1"/>
  <c r="E41" i="241" s="1"/>
  <c r="D40" i="241" s="1"/>
  <c r="C17" i="241"/>
  <c r="F13" i="241"/>
  <c r="F12" i="241"/>
  <c r="F11" i="241"/>
  <c r="F10" i="241"/>
  <c r="F9" i="241"/>
  <c r="F8" i="241"/>
  <c r="F7" i="241"/>
  <c r="C40" i="242" l="1"/>
  <c r="E28" i="242"/>
  <c r="E42" i="242" s="1"/>
  <c r="F36" i="241"/>
  <c r="C28" i="241"/>
  <c r="C41" i="241" s="1"/>
  <c r="C40" i="241" s="1"/>
  <c r="F17" i="241"/>
  <c r="F28" i="241" s="1"/>
  <c r="F39" i="240"/>
  <c r="C36" i="240"/>
  <c r="F35" i="240"/>
  <c r="F34" i="240"/>
  <c r="F33" i="240"/>
  <c r="F31" i="240"/>
  <c r="F30" i="240"/>
  <c r="F29" i="240"/>
  <c r="F36" i="240" s="1"/>
  <c r="C27" i="240"/>
  <c r="F26" i="240"/>
  <c r="F25" i="240"/>
  <c r="F24" i="240"/>
  <c r="F23" i="240"/>
  <c r="F22" i="240"/>
  <c r="F21" i="240"/>
  <c r="F20" i="240"/>
  <c r="F19" i="240"/>
  <c r="F18" i="240"/>
  <c r="F27" i="240" s="1"/>
  <c r="E17" i="240"/>
  <c r="E28" i="240" s="1"/>
  <c r="E41" i="240" s="1"/>
  <c r="D40" i="240" s="1"/>
  <c r="C17" i="240"/>
  <c r="C28" i="240" s="1"/>
  <c r="F13" i="240"/>
  <c r="F12" i="240"/>
  <c r="F11" i="240"/>
  <c r="F10" i="240"/>
  <c r="F9" i="240"/>
  <c r="F8" i="240"/>
  <c r="F7" i="240"/>
  <c r="E41" i="242" l="1"/>
  <c r="E40" i="242" s="1"/>
  <c r="F41" i="241"/>
  <c r="F40" i="241" s="1"/>
  <c r="F42" i="241"/>
  <c r="C41" i="240"/>
  <c r="C40" i="240" s="1"/>
  <c r="F17" i="240"/>
  <c r="F28" i="240" s="1"/>
  <c r="F42" i="240" s="1"/>
  <c r="F39" i="239"/>
  <c r="C36" i="239"/>
  <c r="F35" i="239"/>
  <c r="F34" i="239"/>
  <c r="F33" i="239"/>
  <c r="F31" i="239"/>
  <c r="F30" i="239"/>
  <c r="F29" i="239"/>
  <c r="F36" i="239" s="1"/>
  <c r="C27" i="239"/>
  <c r="F26" i="239"/>
  <c r="F25" i="239"/>
  <c r="F24" i="239"/>
  <c r="F23" i="239"/>
  <c r="F22" i="239"/>
  <c r="F27" i="239" s="1"/>
  <c r="F21" i="239"/>
  <c r="F20" i="239"/>
  <c r="F19" i="239"/>
  <c r="F18" i="239"/>
  <c r="E17" i="239"/>
  <c r="E28" i="239" s="1"/>
  <c r="E41" i="239" s="1"/>
  <c r="D40" i="239" s="1"/>
  <c r="C17" i="239"/>
  <c r="C28" i="239" s="1"/>
  <c r="F13" i="239"/>
  <c r="F12" i="239"/>
  <c r="F11" i="239"/>
  <c r="F10" i="239"/>
  <c r="F9" i="239"/>
  <c r="F8" i="239"/>
  <c r="F7" i="239"/>
  <c r="F41" i="240" l="1"/>
  <c r="F40" i="240" s="1"/>
  <c r="C41" i="239"/>
  <c r="C40" i="239" s="1"/>
  <c r="F17" i="239"/>
  <c r="F28" i="239" s="1"/>
  <c r="F42" i="239" s="1"/>
  <c r="F39" i="238"/>
  <c r="C36" i="238"/>
  <c r="F35" i="238"/>
  <c r="F34" i="238"/>
  <c r="F33" i="238"/>
  <c r="F31" i="238"/>
  <c r="F30" i="238"/>
  <c r="F29" i="238"/>
  <c r="C27" i="238"/>
  <c r="F26" i="238"/>
  <c r="F25" i="238"/>
  <c r="F24" i="238"/>
  <c r="F23" i="238"/>
  <c r="F22" i="238"/>
  <c r="F21" i="238"/>
  <c r="F20" i="238"/>
  <c r="F19" i="238"/>
  <c r="F18" i="238"/>
  <c r="E17" i="238"/>
  <c r="E28" i="238" s="1"/>
  <c r="E41" i="238" s="1"/>
  <c r="D40" i="238" s="1"/>
  <c r="C17" i="238"/>
  <c r="F13" i="238"/>
  <c r="F12" i="238"/>
  <c r="F11" i="238"/>
  <c r="F10" i="238"/>
  <c r="F9" i="238"/>
  <c r="F8" i="238"/>
  <c r="F7" i="238"/>
  <c r="F41" i="239" l="1"/>
  <c r="F40" i="239" s="1"/>
  <c r="F27" i="238"/>
  <c r="F36" i="238"/>
  <c r="C28" i="238"/>
  <c r="C41" i="238" s="1"/>
  <c r="C40" i="238" s="1"/>
  <c r="F17" i="238"/>
  <c r="F28" i="238" s="1"/>
  <c r="F39" i="237"/>
  <c r="C36" i="237"/>
  <c r="F35" i="237"/>
  <c r="F34" i="237"/>
  <c r="F33" i="237"/>
  <c r="F32" i="237"/>
  <c r="F31" i="237"/>
  <c r="F30" i="237"/>
  <c r="F29" i="237"/>
  <c r="C27" i="237"/>
  <c r="F26" i="237"/>
  <c r="F25" i="237"/>
  <c r="F24" i="237"/>
  <c r="F23" i="237"/>
  <c r="F22" i="237"/>
  <c r="F21" i="237"/>
  <c r="F20" i="237"/>
  <c r="F19" i="237"/>
  <c r="F18" i="237"/>
  <c r="F27" i="237" s="1"/>
  <c r="E17" i="237"/>
  <c r="E28" i="237" s="1"/>
  <c r="E41" i="237" s="1"/>
  <c r="D40" i="237" s="1"/>
  <c r="C17" i="237"/>
  <c r="C28" i="237" s="1"/>
  <c r="F13" i="237"/>
  <c r="F12" i="237"/>
  <c r="F11" i="237"/>
  <c r="F10" i="237"/>
  <c r="F9" i="237"/>
  <c r="F8" i="237"/>
  <c r="F7" i="237"/>
  <c r="F39" i="236"/>
  <c r="C36" i="236"/>
  <c r="F35" i="236"/>
  <c r="F34" i="236"/>
  <c r="F33" i="236"/>
  <c r="F32" i="236"/>
  <c r="F31" i="236"/>
  <c r="F30" i="236"/>
  <c r="F29" i="236"/>
  <c r="F36" i="236" s="1"/>
  <c r="C27" i="236"/>
  <c r="F26" i="236"/>
  <c r="F25" i="236"/>
  <c r="F24" i="236"/>
  <c r="F23" i="236"/>
  <c r="F22" i="236"/>
  <c r="F21" i="236"/>
  <c r="F20" i="236"/>
  <c r="F19" i="236"/>
  <c r="F18" i="236"/>
  <c r="F27" i="236" s="1"/>
  <c r="E17" i="236"/>
  <c r="E28" i="236" s="1"/>
  <c r="E41" i="236" s="1"/>
  <c r="D40" i="236" s="1"/>
  <c r="C17" i="236"/>
  <c r="C28" i="236" s="1"/>
  <c r="C41" i="236" s="1"/>
  <c r="C40" i="236" s="1"/>
  <c r="F13" i="236"/>
  <c r="F12" i="236"/>
  <c r="F11" i="236"/>
  <c r="F10" i="236"/>
  <c r="F17" i="236" s="1"/>
  <c r="F28" i="236" s="1"/>
  <c r="F9" i="236"/>
  <c r="F8" i="236"/>
  <c r="F7" i="236"/>
  <c r="F41" i="238" l="1"/>
  <c r="F40" i="238" s="1"/>
  <c r="F42" i="238"/>
  <c r="C41" i="237"/>
  <c r="C40" i="237" s="1"/>
  <c r="F36" i="237"/>
  <c r="F17" i="237"/>
  <c r="F28" i="237" s="1"/>
  <c r="F41" i="237" s="1"/>
  <c r="F40" i="237" s="1"/>
  <c r="F42" i="236"/>
  <c r="F41" i="236"/>
  <c r="F40" i="236" s="1"/>
  <c r="F27" i="235"/>
  <c r="F39" i="235"/>
  <c r="C36" i="235"/>
  <c r="F35" i="235"/>
  <c r="F34" i="235"/>
  <c r="F33" i="235"/>
  <c r="F32" i="235"/>
  <c r="F31" i="235"/>
  <c r="F30" i="235"/>
  <c r="F29" i="235"/>
  <c r="C27" i="235"/>
  <c r="F26" i="235"/>
  <c r="F25" i="235"/>
  <c r="F24" i="235"/>
  <c r="F23" i="235"/>
  <c r="F22" i="235"/>
  <c r="F21" i="235"/>
  <c r="F20" i="235"/>
  <c r="F19" i="235"/>
  <c r="F18" i="235"/>
  <c r="E17" i="235"/>
  <c r="E28" i="235" s="1"/>
  <c r="E41" i="235" s="1"/>
  <c r="D40" i="235" s="1"/>
  <c r="C17" i="235"/>
  <c r="C28" i="235" s="1"/>
  <c r="F13" i="235"/>
  <c r="F12" i="235"/>
  <c r="F11" i="235"/>
  <c r="F10" i="235"/>
  <c r="F9" i="235"/>
  <c r="F8" i="235"/>
  <c r="F7" i="235"/>
  <c r="F42" i="237" l="1"/>
  <c r="F36" i="235"/>
  <c r="F17" i="235"/>
  <c r="F28" i="235" s="1"/>
  <c r="C41" i="235"/>
  <c r="F39" i="234"/>
  <c r="F36" i="234"/>
  <c r="C36" i="234"/>
  <c r="F35" i="234"/>
  <c r="F34" i="234"/>
  <c r="F33" i="234"/>
  <c r="F32" i="234"/>
  <c r="F31" i="234"/>
  <c r="F30" i="234"/>
  <c r="F29" i="234"/>
  <c r="F27" i="234"/>
  <c r="C27" i="234"/>
  <c r="F26" i="234"/>
  <c r="F25" i="234"/>
  <c r="F24" i="234"/>
  <c r="F23" i="234"/>
  <c r="F22" i="234"/>
  <c r="F21" i="234"/>
  <c r="F20" i="234"/>
  <c r="F19" i="234"/>
  <c r="F18" i="234"/>
  <c r="E17" i="234"/>
  <c r="E28" i="234" s="1"/>
  <c r="E41" i="234" s="1"/>
  <c r="D40" i="234" s="1"/>
  <c r="C17" i="234"/>
  <c r="C28" i="234" s="1"/>
  <c r="F13" i="234"/>
  <c r="F12" i="234"/>
  <c r="F11" i="234"/>
  <c r="F10" i="234"/>
  <c r="F9" i="234"/>
  <c r="F8" i="234"/>
  <c r="F7" i="234"/>
  <c r="F39" i="233"/>
  <c r="C36" i="233"/>
  <c r="F36" i="233" s="1"/>
  <c r="F35" i="233"/>
  <c r="F34" i="233"/>
  <c r="F33" i="233"/>
  <c r="F32" i="233"/>
  <c r="F31" i="233"/>
  <c r="F30" i="233"/>
  <c r="F29" i="233"/>
  <c r="F27" i="233"/>
  <c r="C27" i="233"/>
  <c r="F26" i="233"/>
  <c r="F25" i="233"/>
  <c r="F24" i="233"/>
  <c r="F23" i="233"/>
  <c r="F22" i="233"/>
  <c r="F21" i="233"/>
  <c r="F20" i="233"/>
  <c r="F19" i="233"/>
  <c r="F18" i="233"/>
  <c r="E17" i="233"/>
  <c r="E28" i="233" s="1"/>
  <c r="E41" i="233" s="1"/>
  <c r="D40" i="233" s="1"/>
  <c r="C17" i="233"/>
  <c r="C28" i="233" s="1"/>
  <c r="F13" i="233"/>
  <c r="F12" i="233"/>
  <c r="F11" i="233"/>
  <c r="F10" i="233"/>
  <c r="F9" i="233"/>
  <c r="F8" i="233"/>
  <c r="F7" i="233"/>
  <c r="F41" i="235" l="1"/>
  <c r="F40" i="235" s="1"/>
  <c r="F42" i="235"/>
  <c r="C40" i="235"/>
  <c r="F28" i="234"/>
  <c r="F42" i="234" s="1"/>
  <c r="C41" i="234"/>
  <c r="F17" i="234"/>
  <c r="C41" i="233"/>
  <c r="C40" i="233" s="1"/>
  <c r="F17" i="233"/>
  <c r="F28" i="233"/>
  <c r="F42" i="233" s="1"/>
  <c r="F39" i="231"/>
  <c r="C36" i="231"/>
  <c r="F36" i="231" s="1"/>
  <c r="F35" i="231"/>
  <c r="F34" i="231"/>
  <c r="F33" i="231"/>
  <c r="F32" i="231"/>
  <c r="F31" i="231"/>
  <c r="F30" i="231"/>
  <c r="F29" i="231"/>
  <c r="C27" i="231"/>
  <c r="F27" i="231" s="1"/>
  <c r="F26" i="231"/>
  <c r="F25" i="231"/>
  <c r="F24" i="231"/>
  <c r="F23" i="231"/>
  <c r="F22" i="231"/>
  <c r="F21" i="231"/>
  <c r="F20" i="231"/>
  <c r="F19" i="231"/>
  <c r="F18" i="231"/>
  <c r="E17" i="231"/>
  <c r="E28" i="231" s="1"/>
  <c r="E41" i="231" s="1"/>
  <c r="D40" i="231" s="1"/>
  <c r="C17" i="231"/>
  <c r="C28" i="231" s="1"/>
  <c r="F13" i="231"/>
  <c r="F12" i="231"/>
  <c r="F11" i="231"/>
  <c r="F10" i="231"/>
  <c r="F9" i="231"/>
  <c r="F8" i="231"/>
  <c r="F7" i="231"/>
  <c r="C40" i="234" l="1"/>
  <c r="F41" i="234"/>
  <c r="F40" i="234" s="1"/>
  <c r="F41" i="233"/>
  <c r="F40" i="233" s="1"/>
  <c r="C41" i="231"/>
  <c r="F28" i="231"/>
  <c r="F42" i="231" s="1"/>
  <c r="F17" i="231"/>
  <c r="F40" i="229"/>
  <c r="F40" i="230"/>
  <c r="F36" i="230"/>
  <c r="F30" i="230"/>
  <c r="C40" i="231" l="1"/>
  <c r="F41" i="231"/>
  <c r="F40" i="231" s="1"/>
  <c r="F39" i="230"/>
  <c r="C36" i="230"/>
  <c r="F35" i="230"/>
  <c r="F34" i="230"/>
  <c r="F33" i="230"/>
  <c r="F32" i="230"/>
  <c r="F31" i="230"/>
  <c r="F29" i="230"/>
  <c r="C27" i="230"/>
  <c r="F27" i="230" s="1"/>
  <c r="F26" i="230"/>
  <c r="F25" i="230"/>
  <c r="F24" i="230"/>
  <c r="F23" i="230"/>
  <c r="F22" i="230"/>
  <c r="F21" i="230"/>
  <c r="F20" i="230"/>
  <c r="F19" i="230"/>
  <c r="F18" i="230"/>
  <c r="E17" i="230"/>
  <c r="E28" i="230" s="1"/>
  <c r="E41" i="230" s="1"/>
  <c r="D40" i="230" s="1"/>
  <c r="C17" i="230"/>
  <c r="C28" i="230" s="1"/>
  <c r="F13" i="230"/>
  <c r="F12" i="230"/>
  <c r="F11" i="230"/>
  <c r="F10" i="230"/>
  <c r="F9" i="230"/>
  <c r="F8" i="230"/>
  <c r="F7" i="230"/>
  <c r="F36" i="229"/>
  <c r="C41" i="230" l="1"/>
  <c r="F28" i="230"/>
  <c r="F42" i="230" s="1"/>
  <c r="F17" i="230"/>
  <c r="C39" i="213"/>
  <c r="F42" i="229"/>
  <c r="F39" i="229"/>
  <c r="F35" i="229"/>
  <c r="F34" i="229"/>
  <c r="F33" i="229"/>
  <c r="F32" i="229"/>
  <c r="F31" i="229"/>
  <c r="F29" i="229"/>
  <c r="F28" i="229"/>
  <c r="F27" i="229"/>
  <c r="F26" i="229"/>
  <c r="F25" i="229"/>
  <c r="F24" i="229"/>
  <c r="F23" i="229"/>
  <c r="F22" i="229"/>
  <c r="F21" i="229"/>
  <c r="F20" i="229"/>
  <c r="F19" i="229"/>
  <c r="F18" i="229"/>
  <c r="F17" i="229"/>
  <c r="F13" i="229"/>
  <c r="F12" i="229"/>
  <c r="F11" i="229"/>
  <c r="F10" i="229"/>
  <c r="F9" i="229"/>
  <c r="F8" i="229"/>
  <c r="F7" i="229"/>
  <c r="D40" i="229"/>
  <c r="E41" i="229"/>
  <c r="E28" i="229"/>
  <c r="E17" i="229"/>
  <c r="C36" i="229"/>
  <c r="C41" i="229" s="1"/>
  <c r="C28" i="229"/>
  <c r="C27" i="229"/>
  <c r="C17" i="229"/>
  <c r="C40" i="230" l="1"/>
  <c r="F41" i="230"/>
  <c r="C40" i="229"/>
  <c r="F41" i="229"/>
  <c r="F39" i="228"/>
  <c r="E36" i="228"/>
  <c r="C36" i="228"/>
  <c r="F35" i="228"/>
  <c r="F34" i="228"/>
  <c r="F33" i="228"/>
  <c r="F32" i="228"/>
  <c r="F31" i="228"/>
  <c r="F30" i="228"/>
  <c r="F36" i="228" s="1"/>
  <c r="F29" i="228"/>
  <c r="C27" i="228"/>
  <c r="F26" i="228"/>
  <c r="F25" i="228"/>
  <c r="F24" i="228"/>
  <c r="F22" i="228"/>
  <c r="F21" i="228"/>
  <c r="F20" i="228"/>
  <c r="F27" i="228" s="1"/>
  <c r="F19" i="228"/>
  <c r="E17" i="228"/>
  <c r="E28" i="228" s="1"/>
  <c r="E41" i="228" s="1"/>
  <c r="D40" i="228" s="1"/>
  <c r="C17" i="228"/>
  <c r="F16" i="228"/>
  <c r="F14" i="228"/>
  <c r="F13" i="228"/>
  <c r="F12" i="228"/>
  <c r="F11" i="228"/>
  <c r="F10" i="228"/>
  <c r="F9" i="228"/>
  <c r="F8" i="228"/>
  <c r="F17" i="228" s="1"/>
  <c r="F7" i="228"/>
  <c r="C28" i="228" l="1"/>
  <c r="F28" i="228" s="1"/>
  <c r="F42" i="228" s="1"/>
  <c r="F16" i="227"/>
  <c r="F39" i="227"/>
  <c r="E36" i="227"/>
  <c r="C36" i="227"/>
  <c r="F35" i="227"/>
  <c r="F34" i="227"/>
  <c r="F33" i="227"/>
  <c r="F32" i="227"/>
  <c r="F31" i="227"/>
  <c r="F30" i="227"/>
  <c r="F29" i="227"/>
  <c r="C27" i="227"/>
  <c r="F26" i="227"/>
  <c r="F25" i="227"/>
  <c r="F24" i="227"/>
  <c r="F22" i="227"/>
  <c r="F21" i="227"/>
  <c r="F20" i="227"/>
  <c r="F19" i="227"/>
  <c r="E17" i="227"/>
  <c r="E28" i="227" s="1"/>
  <c r="E41" i="227" s="1"/>
  <c r="D40" i="227" s="1"/>
  <c r="C17" i="227"/>
  <c r="F14" i="227"/>
  <c r="F13" i="227"/>
  <c r="F12" i="227"/>
  <c r="F11" i="227"/>
  <c r="F10" i="227"/>
  <c r="F9" i="227"/>
  <c r="F8" i="227"/>
  <c r="F7" i="227"/>
  <c r="F39" i="226"/>
  <c r="E36" i="226"/>
  <c r="C36" i="226"/>
  <c r="F35" i="226"/>
  <c r="F34" i="226"/>
  <c r="F33" i="226"/>
  <c r="F32" i="226"/>
  <c r="F31" i="226"/>
  <c r="F30" i="226"/>
  <c r="F36" i="226" s="1"/>
  <c r="F29" i="226"/>
  <c r="C27" i="226"/>
  <c r="F26" i="226"/>
  <c r="F25" i="226"/>
  <c r="F24" i="226"/>
  <c r="F22" i="226"/>
  <c r="F21" i="226"/>
  <c r="F20" i="226"/>
  <c r="F19" i="226"/>
  <c r="F27" i="226" s="1"/>
  <c r="E17" i="226"/>
  <c r="E28" i="226" s="1"/>
  <c r="E41" i="226" s="1"/>
  <c r="D40" i="226" s="1"/>
  <c r="C17" i="226"/>
  <c r="C28" i="226" s="1"/>
  <c r="F14" i="226"/>
  <c r="F13" i="226"/>
  <c r="F12" i="226"/>
  <c r="F11" i="226"/>
  <c r="F10" i="226"/>
  <c r="F9" i="226"/>
  <c r="F8" i="226"/>
  <c r="F7" i="226"/>
  <c r="F39" i="225"/>
  <c r="E36" i="225"/>
  <c r="C36" i="225"/>
  <c r="F35" i="225"/>
  <c r="F34" i="225"/>
  <c r="F33" i="225"/>
  <c r="F32" i="225"/>
  <c r="F31" i="225"/>
  <c r="F30" i="225"/>
  <c r="F29" i="225"/>
  <c r="C27" i="225"/>
  <c r="F26" i="225"/>
  <c r="F25" i="225"/>
  <c r="F24" i="225"/>
  <c r="F22" i="225"/>
  <c r="F21" i="225"/>
  <c r="F27" i="225" s="1"/>
  <c r="F20" i="225"/>
  <c r="F19" i="225"/>
  <c r="E17" i="225"/>
  <c r="E28" i="225" s="1"/>
  <c r="E41" i="225" s="1"/>
  <c r="D40" i="225" s="1"/>
  <c r="C17" i="225"/>
  <c r="C28" i="225" s="1"/>
  <c r="F14" i="225"/>
  <c r="F13" i="225"/>
  <c r="F12" i="225"/>
  <c r="F11" i="225"/>
  <c r="F10" i="225"/>
  <c r="F9" i="225"/>
  <c r="F8" i="225"/>
  <c r="F7" i="225"/>
  <c r="C41" i="228" l="1"/>
  <c r="C40" i="228"/>
  <c r="F40" i="228" s="1"/>
  <c r="F41" i="228"/>
  <c r="F36" i="227"/>
  <c r="F27" i="227"/>
  <c r="C28" i="227"/>
  <c r="F28" i="227" s="1"/>
  <c r="F42" i="227" s="1"/>
  <c r="F17" i="227"/>
  <c r="F17" i="226"/>
  <c r="F28" i="226"/>
  <c r="F42" i="226" s="1"/>
  <c r="C41" i="226"/>
  <c r="F36" i="225"/>
  <c r="F17" i="225"/>
  <c r="F28" i="225"/>
  <c r="F42" i="225" s="1"/>
  <c r="C41" i="225"/>
  <c r="C41" i="227" l="1"/>
  <c r="C40" i="227" s="1"/>
  <c r="F40" i="227" s="1"/>
  <c r="C40" i="226"/>
  <c r="F40" i="226" s="1"/>
  <c r="F41" i="226"/>
  <c r="C40" i="225"/>
  <c r="F40" i="225" s="1"/>
  <c r="F41" i="225"/>
  <c r="F41" i="227" l="1"/>
  <c r="F39" i="222" l="1"/>
  <c r="E36" i="222"/>
  <c r="C36" i="222"/>
  <c r="F35" i="222"/>
  <c r="F34" i="222"/>
  <c r="F33" i="222"/>
  <c r="F32" i="222"/>
  <c r="F31" i="222"/>
  <c r="F30" i="222"/>
  <c r="F29" i="222"/>
  <c r="C27" i="222"/>
  <c r="F26" i="222"/>
  <c r="F25" i="222"/>
  <c r="F24" i="222"/>
  <c r="F22" i="222"/>
  <c r="F21" i="222"/>
  <c r="F27" i="222" s="1"/>
  <c r="F20" i="222"/>
  <c r="F19" i="222"/>
  <c r="E17" i="222"/>
  <c r="E28" i="222" s="1"/>
  <c r="E41" i="222" s="1"/>
  <c r="D40" i="222" s="1"/>
  <c r="C17" i="222"/>
  <c r="C28" i="222" s="1"/>
  <c r="F14" i="222"/>
  <c r="F13" i="222"/>
  <c r="F12" i="222"/>
  <c r="F11" i="222"/>
  <c r="F10" i="222"/>
  <c r="F9" i="222"/>
  <c r="F8" i="222"/>
  <c r="F7" i="222"/>
  <c r="F36" i="222" l="1"/>
  <c r="F17" i="222"/>
  <c r="C41" i="222"/>
  <c r="F28" i="222"/>
  <c r="F42" i="222" s="1"/>
  <c r="F41" i="222" l="1"/>
  <c r="C40" i="222"/>
  <c r="F40" i="222" s="1"/>
  <c r="F39" i="220" l="1"/>
  <c r="E36" i="220"/>
  <c r="C36" i="220"/>
  <c r="F35" i="220"/>
  <c r="F34" i="220"/>
  <c r="F33" i="220"/>
  <c r="F32" i="220"/>
  <c r="F31" i="220"/>
  <c r="F30" i="220"/>
  <c r="F29" i="220"/>
  <c r="C27" i="220"/>
  <c r="F26" i="220"/>
  <c r="F25" i="220"/>
  <c r="F24" i="220"/>
  <c r="F22" i="220"/>
  <c r="F21" i="220"/>
  <c r="F20" i="220"/>
  <c r="F19" i="220"/>
  <c r="E17" i="220"/>
  <c r="E28" i="220" s="1"/>
  <c r="E41" i="220" s="1"/>
  <c r="D40" i="220" s="1"/>
  <c r="C17" i="220"/>
  <c r="F14" i="220"/>
  <c r="F13" i="220"/>
  <c r="F12" i="220"/>
  <c r="F11" i="220"/>
  <c r="F10" i="220"/>
  <c r="F9" i="220"/>
  <c r="F8" i="220"/>
  <c r="F7" i="220"/>
  <c r="F36" i="220" l="1"/>
  <c r="C28" i="220"/>
  <c r="F27" i="220"/>
  <c r="F17" i="220"/>
  <c r="C41" i="220"/>
  <c r="F28" i="220"/>
  <c r="F42" i="220" s="1"/>
  <c r="F39" i="219"/>
  <c r="E36" i="219"/>
  <c r="C36" i="219"/>
  <c r="F35" i="219"/>
  <c r="F34" i="219"/>
  <c r="F33" i="219"/>
  <c r="F32" i="219"/>
  <c r="F31" i="219"/>
  <c r="F30" i="219"/>
  <c r="F29" i="219"/>
  <c r="C27" i="219"/>
  <c r="F26" i="219"/>
  <c r="F25" i="219"/>
  <c r="F24" i="219"/>
  <c r="F22" i="219"/>
  <c r="F21" i="219"/>
  <c r="F20" i="219"/>
  <c r="F19" i="219"/>
  <c r="E17" i="219"/>
  <c r="E28" i="219" s="1"/>
  <c r="C17" i="219"/>
  <c r="F14" i="219"/>
  <c r="F13" i="219"/>
  <c r="F12" i="219"/>
  <c r="F11" i="219"/>
  <c r="F10" i="219"/>
  <c r="F9" i="219"/>
  <c r="F8" i="219"/>
  <c r="F7" i="219"/>
  <c r="F41" i="220" l="1"/>
  <c r="C40" i="220"/>
  <c r="F40" i="220" s="1"/>
  <c r="C28" i="219"/>
  <c r="C41" i="219" s="1"/>
  <c r="E41" i="219"/>
  <c r="D40" i="219" s="1"/>
  <c r="F27" i="219"/>
  <c r="F36" i="219"/>
  <c r="F17" i="219"/>
  <c r="F28" i="219"/>
  <c r="F42" i="219" s="1"/>
  <c r="F40" i="213"/>
  <c r="F28" i="218"/>
  <c r="F17" i="218"/>
  <c r="F14" i="218"/>
  <c r="F14" i="217"/>
  <c r="F14" i="216"/>
  <c r="F39" i="218"/>
  <c r="E36" i="218"/>
  <c r="C36" i="218"/>
  <c r="F35" i="218"/>
  <c r="F34" i="218"/>
  <c r="F33" i="218"/>
  <c r="F32" i="218"/>
  <c r="F31" i="218"/>
  <c r="F30" i="218"/>
  <c r="F29" i="218"/>
  <c r="C27" i="218"/>
  <c r="F26" i="218"/>
  <c r="F25" i="218"/>
  <c r="F24" i="218"/>
  <c r="F22" i="218"/>
  <c r="F21" i="218"/>
  <c r="F20" i="218"/>
  <c r="F27" i="218" s="1"/>
  <c r="F19" i="218"/>
  <c r="E17" i="218"/>
  <c r="E28" i="218" s="1"/>
  <c r="E41" i="218" s="1"/>
  <c r="D40" i="218" s="1"/>
  <c r="C17" i="218"/>
  <c r="F13" i="218"/>
  <c r="F12" i="218"/>
  <c r="F11" i="218"/>
  <c r="F10" i="218"/>
  <c r="F9" i="218"/>
  <c r="F8" i="218"/>
  <c r="F7" i="218"/>
  <c r="F33" i="217"/>
  <c r="C40" i="219" l="1"/>
  <c r="F40" i="219" s="1"/>
  <c r="F41" i="219"/>
  <c r="F36" i="218"/>
  <c r="F42" i="218"/>
  <c r="C28" i="218"/>
  <c r="C41" i="218" s="1"/>
  <c r="F39" i="217"/>
  <c r="E36" i="217"/>
  <c r="C36" i="217"/>
  <c r="F35" i="217"/>
  <c r="F34" i="217"/>
  <c r="F32" i="217"/>
  <c r="F31" i="217"/>
  <c r="F30" i="217"/>
  <c r="F29" i="217"/>
  <c r="C27" i="217"/>
  <c r="F26" i="217"/>
  <c r="F25" i="217"/>
  <c r="F24" i="217"/>
  <c r="F22" i="217"/>
  <c r="F21" i="217"/>
  <c r="F20" i="217"/>
  <c r="F19" i="217"/>
  <c r="F27" i="217" s="1"/>
  <c r="E17" i="217"/>
  <c r="E28" i="217" s="1"/>
  <c r="E41" i="217" s="1"/>
  <c r="D40" i="217" s="1"/>
  <c r="C17" i="217"/>
  <c r="F16" i="217"/>
  <c r="F13" i="217"/>
  <c r="F12" i="217"/>
  <c r="F11" i="217"/>
  <c r="F10" i="217"/>
  <c r="F9" i="217"/>
  <c r="F8" i="217"/>
  <c r="F7" i="217"/>
  <c r="C40" i="218" l="1"/>
  <c r="F40" i="218" s="1"/>
  <c r="F41" i="218"/>
  <c r="F17" i="217"/>
  <c r="F28" i="217" s="1"/>
  <c r="F42" i="217" s="1"/>
  <c r="F36" i="217"/>
  <c r="C28" i="217"/>
  <c r="C41" i="217" s="1"/>
  <c r="F7" i="216"/>
  <c r="F8" i="216"/>
  <c r="C40" i="217" l="1"/>
  <c r="F40" i="217" s="1"/>
  <c r="F41" i="217"/>
  <c r="F38" i="216"/>
  <c r="E35" i="216"/>
  <c r="C35" i="216"/>
  <c r="F34" i="216"/>
  <c r="F33" i="216"/>
  <c r="F32" i="216"/>
  <c r="F31" i="216"/>
  <c r="F30" i="216"/>
  <c r="F29" i="216"/>
  <c r="C27" i="216"/>
  <c r="F26" i="216"/>
  <c r="F25" i="216"/>
  <c r="F24" i="216"/>
  <c r="F22" i="216"/>
  <c r="F21" i="216"/>
  <c r="F20" i="216"/>
  <c r="F27" i="216" s="1"/>
  <c r="F19" i="216"/>
  <c r="E17" i="216"/>
  <c r="E28" i="216" s="1"/>
  <c r="E40" i="216" s="1"/>
  <c r="D39" i="216" s="1"/>
  <c r="C17" i="216"/>
  <c r="C28" i="216" s="1"/>
  <c r="F16" i="216"/>
  <c r="F13" i="216"/>
  <c r="F12" i="216"/>
  <c r="F11" i="216"/>
  <c r="F10" i="216"/>
  <c r="F9" i="216"/>
  <c r="F35" i="216" l="1"/>
  <c r="C40" i="216"/>
  <c r="C39" i="216" s="1"/>
  <c r="F39" i="216" s="1"/>
  <c r="F17" i="216"/>
  <c r="F28" i="216" s="1"/>
  <c r="F41" i="216" s="1"/>
  <c r="F38" i="215"/>
  <c r="E35" i="215"/>
  <c r="C35" i="215"/>
  <c r="F34" i="215"/>
  <c r="F33" i="215"/>
  <c r="F32" i="215"/>
  <c r="F31" i="215"/>
  <c r="F30" i="215"/>
  <c r="F29" i="215"/>
  <c r="F35" i="215" s="1"/>
  <c r="C27" i="215"/>
  <c r="F26" i="215"/>
  <c r="F25" i="215"/>
  <c r="F24" i="215"/>
  <c r="F22" i="215"/>
  <c r="F21" i="215"/>
  <c r="F20" i="215"/>
  <c r="F19" i="215"/>
  <c r="F27" i="215" s="1"/>
  <c r="E17" i="215"/>
  <c r="E28" i="215" s="1"/>
  <c r="E40" i="215" s="1"/>
  <c r="D39" i="215" s="1"/>
  <c r="C17" i="215"/>
  <c r="F16" i="215"/>
  <c r="F13" i="215"/>
  <c r="F12" i="215"/>
  <c r="F11" i="215"/>
  <c r="F10" i="215"/>
  <c r="F9" i="215"/>
  <c r="F8" i="215"/>
  <c r="F7" i="215"/>
  <c r="F40" i="216" l="1"/>
  <c r="C28" i="215"/>
  <c r="C40" i="215" s="1"/>
  <c r="C39" i="215"/>
  <c r="F39" i="215" s="1"/>
  <c r="F40" i="215"/>
  <c r="F17" i="215"/>
  <c r="F28" i="215" s="1"/>
  <c r="F41" i="215" s="1"/>
  <c r="F38" i="214"/>
  <c r="E35" i="214"/>
  <c r="C35" i="214"/>
  <c r="F34" i="214"/>
  <c r="F33" i="214"/>
  <c r="F32" i="214"/>
  <c r="F31" i="214"/>
  <c r="F30" i="214"/>
  <c r="F29" i="214"/>
  <c r="E28" i="214"/>
  <c r="E40" i="214" s="1"/>
  <c r="D39" i="214" s="1"/>
  <c r="C27" i="214"/>
  <c r="F26" i="214"/>
  <c r="F25" i="214"/>
  <c r="F24" i="214"/>
  <c r="F23" i="214"/>
  <c r="F22" i="214"/>
  <c r="F21" i="214"/>
  <c r="F20" i="214"/>
  <c r="F19" i="214"/>
  <c r="F27" i="214" s="1"/>
  <c r="E17" i="214"/>
  <c r="C17" i="214"/>
  <c r="C28" i="214" s="1"/>
  <c r="C40" i="214" s="1"/>
  <c r="F16" i="214"/>
  <c r="F13" i="214"/>
  <c r="F12" i="214"/>
  <c r="F11" i="214"/>
  <c r="F10" i="214"/>
  <c r="F9" i="214"/>
  <c r="F8" i="214"/>
  <c r="F7" i="214"/>
  <c r="F35" i="214" l="1"/>
  <c r="F17" i="214"/>
  <c r="F28" i="214"/>
  <c r="F41" i="214" s="1"/>
  <c r="C39" i="214"/>
  <c r="F39" i="214" s="1"/>
  <c r="F40" i="214"/>
  <c r="E35" i="213"/>
  <c r="F38" i="213" l="1"/>
  <c r="C35" i="213"/>
  <c r="F34" i="213"/>
  <c r="F33" i="213"/>
  <c r="F32" i="213"/>
  <c r="F31" i="213"/>
  <c r="F30" i="213"/>
  <c r="F29" i="213"/>
  <c r="C27" i="213"/>
  <c r="F26" i="213"/>
  <c r="F25" i="213"/>
  <c r="F24" i="213"/>
  <c r="F23" i="213"/>
  <c r="F22" i="213"/>
  <c r="F21" i="213"/>
  <c r="F20" i="213"/>
  <c r="F19" i="213"/>
  <c r="E17" i="213"/>
  <c r="E28" i="213" s="1"/>
  <c r="E40" i="213" s="1"/>
  <c r="D39" i="213" s="1"/>
  <c r="C17" i="213"/>
  <c r="F16" i="213"/>
  <c r="F13" i="213"/>
  <c r="F12" i="213"/>
  <c r="F11" i="213"/>
  <c r="F10" i="213"/>
  <c r="F9" i="213"/>
  <c r="F8" i="213"/>
  <c r="F7" i="213"/>
  <c r="F27" i="213" l="1"/>
  <c r="F35" i="213"/>
  <c r="C28" i="213"/>
  <c r="C40" i="213" s="1"/>
  <c r="F39" i="213" s="1"/>
  <c r="F17" i="213"/>
  <c r="F12" i="211"/>
  <c r="C39" i="212"/>
  <c r="F23" i="212"/>
  <c r="F12" i="212"/>
  <c r="F38" i="212"/>
  <c r="C35" i="212"/>
  <c r="F34" i="212"/>
  <c r="F33" i="212"/>
  <c r="F32" i="212"/>
  <c r="F31" i="212"/>
  <c r="F35" i="212" s="1"/>
  <c r="F30" i="212"/>
  <c r="F29" i="212"/>
  <c r="C27" i="212"/>
  <c r="F26" i="212"/>
  <c r="F25" i="212"/>
  <c r="F24" i="212"/>
  <c r="F22" i="212"/>
  <c r="F21" i="212"/>
  <c r="F20" i="212"/>
  <c r="F19" i="212"/>
  <c r="E17" i="212"/>
  <c r="E28" i="212" s="1"/>
  <c r="E40" i="212" s="1"/>
  <c r="D39" i="212" s="1"/>
  <c r="F39" i="212" s="1"/>
  <c r="C17" i="212"/>
  <c r="F16" i="212"/>
  <c r="F13" i="212"/>
  <c r="F11" i="212"/>
  <c r="F10" i="212"/>
  <c r="F9" i="212"/>
  <c r="F8" i="212"/>
  <c r="F7" i="212"/>
  <c r="F28" i="213" l="1"/>
  <c r="F41" i="213" s="1"/>
  <c r="C28" i="212"/>
  <c r="C40" i="212" s="1"/>
  <c r="F40" i="212" s="1"/>
  <c r="F27" i="212"/>
  <c r="F17" i="212"/>
  <c r="F16" i="211"/>
  <c r="F38" i="211"/>
  <c r="C35" i="211"/>
  <c r="F34" i="211"/>
  <c r="F33" i="211"/>
  <c r="F32" i="211"/>
  <c r="F31" i="211"/>
  <c r="F30" i="211"/>
  <c r="F29" i="211"/>
  <c r="C27" i="211"/>
  <c r="F26" i="211"/>
  <c r="F25" i="211"/>
  <c r="F24" i="211"/>
  <c r="F22" i="211"/>
  <c r="F21" i="211"/>
  <c r="F20" i="211"/>
  <c r="F19" i="211"/>
  <c r="E17" i="211"/>
  <c r="E28" i="211" s="1"/>
  <c r="E40" i="211" s="1"/>
  <c r="D39" i="211" s="1"/>
  <c r="C17" i="211"/>
  <c r="F13" i="211"/>
  <c r="F11" i="211"/>
  <c r="F10" i="211"/>
  <c r="F9" i="211"/>
  <c r="F8" i="211"/>
  <c r="F7" i="211"/>
  <c r="F28" i="212" l="1"/>
  <c r="F41" i="212" s="1"/>
  <c r="F35" i="211"/>
  <c r="C28" i="211"/>
  <c r="C40" i="211" s="1"/>
  <c r="F27" i="211"/>
  <c r="F17" i="211"/>
  <c r="F38" i="210"/>
  <c r="C35" i="210"/>
  <c r="F34" i="210"/>
  <c r="F33" i="210"/>
  <c r="F32" i="210"/>
  <c r="F31" i="210"/>
  <c r="F30" i="210"/>
  <c r="F29" i="210"/>
  <c r="C27" i="210"/>
  <c r="F26" i="210"/>
  <c r="F25" i="210"/>
  <c r="F24" i="210"/>
  <c r="F22" i="210"/>
  <c r="F21" i="210"/>
  <c r="F20" i="210"/>
  <c r="F19" i="210"/>
  <c r="F27" i="210" s="1"/>
  <c r="E17" i="210"/>
  <c r="E28" i="210" s="1"/>
  <c r="E40" i="210" s="1"/>
  <c r="D39" i="210" s="1"/>
  <c r="C17" i="210"/>
  <c r="F13" i="210"/>
  <c r="F11" i="210"/>
  <c r="F10" i="210"/>
  <c r="F9" i="210"/>
  <c r="F8" i="210"/>
  <c r="F7" i="210"/>
  <c r="F40" i="211" l="1"/>
  <c r="C39" i="211"/>
  <c r="F39" i="211" s="1"/>
  <c r="F28" i="211"/>
  <c r="F41" i="211" s="1"/>
  <c r="F35" i="210"/>
  <c r="F17" i="210"/>
  <c r="F28" i="210" s="1"/>
  <c r="F41" i="210" s="1"/>
  <c r="C28" i="210"/>
  <c r="C40" i="210" s="1"/>
  <c r="C40" i="206"/>
  <c r="C39" i="210" l="1"/>
  <c r="F39" i="210" s="1"/>
  <c r="F40" i="210"/>
  <c r="F38" i="209"/>
  <c r="C35" i="209"/>
  <c r="F34" i="209"/>
  <c r="F33" i="209"/>
  <c r="F32" i="209"/>
  <c r="F31" i="209"/>
  <c r="F30" i="209"/>
  <c r="F29" i="209"/>
  <c r="C27" i="209"/>
  <c r="F26" i="209"/>
  <c r="F25" i="209"/>
  <c r="F24" i="209"/>
  <c r="F22" i="209"/>
  <c r="F21" i="209"/>
  <c r="F20" i="209"/>
  <c r="F19" i="209"/>
  <c r="E17" i="209"/>
  <c r="E28" i="209" s="1"/>
  <c r="E40" i="209" s="1"/>
  <c r="D39" i="209" s="1"/>
  <c r="C17" i="209"/>
  <c r="F13" i="209"/>
  <c r="F11" i="209"/>
  <c r="F10" i="209"/>
  <c r="F9" i="209"/>
  <c r="F8" i="209"/>
  <c r="F7" i="209"/>
  <c r="F27" i="209" l="1"/>
  <c r="F35" i="209"/>
  <c r="F17" i="209"/>
  <c r="C28" i="209"/>
  <c r="C40" i="209" s="1"/>
  <c r="F28" i="209" l="1"/>
  <c r="F41" i="209" s="1"/>
  <c r="F40" i="209"/>
  <c r="C39" i="209"/>
  <c r="F39" i="209" s="1"/>
  <c r="F38" i="208"/>
  <c r="C35" i="208"/>
  <c r="F34" i="208"/>
  <c r="F33" i="208"/>
  <c r="F32" i="208"/>
  <c r="F31" i="208"/>
  <c r="F30" i="208"/>
  <c r="F29" i="208"/>
  <c r="C27" i="208"/>
  <c r="F26" i="208"/>
  <c r="F25" i="208"/>
  <c r="F24" i="208"/>
  <c r="F22" i="208"/>
  <c r="F21" i="208"/>
  <c r="F20" i="208"/>
  <c r="F19" i="208"/>
  <c r="F27" i="208" s="1"/>
  <c r="E17" i="208"/>
  <c r="E28" i="208" s="1"/>
  <c r="E40" i="208" s="1"/>
  <c r="C17" i="208"/>
  <c r="C28" i="208" s="1"/>
  <c r="C40" i="208" s="1"/>
  <c r="C39" i="208" s="1"/>
  <c r="F13" i="208"/>
  <c r="F11" i="208"/>
  <c r="F10" i="208"/>
  <c r="F9" i="208"/>
  <c r="F8" i="208"/>
  <c r="F7" i="208"/>
  <c r="F35" i="208" l="1"/>
  <c r="D39" i="208"/>
  <c r="F39" i="208" s="1"/>
  <c r="F40" i="208"/>
  <c r="F17" i="208"/>
  <c r="F28" i="208" s="1"/>
  <c r="F41" i="208" s="1"/>
  <c r="F38" i="207"/>
  <c r="C35" i="207"/>
  <c r="F34" i="207"/>
  <c r="F33" i="207"/>
  <c r="F32" i="207"/>
  <c r="F35" i="207" s="1"/>
  <c r="F31" i="207"/>
  <c r="F30" i="207"/>
  <c r="F29" i="207"/>
  <c r="C27" i="207"/>
  <c r="F26" i="207"/>
  <c r="F25" i="207"/>
  <c r="F24" i="207"/>
  <c r="F22" i="207"/>
  <c r="F21" i="207"/>
  <c r="F20" i="207"/>
  <c r="F19" i="207"/>
  <c r="F27" i="207" s="1"/>
  <c r="E17" i="207"/>
  <c r="E28" i="207" s="1"/>
  <c r="E40" i="207" s="1"/>
  <c r="C17" i="207"/>
  <c r="C28" i="207" s="1"/>
  <c r="C40" i="207" s="1"/>
  <c r="C39" i="207" s="1"/>
  <c r="F13" i="207"/>
  <c r="F11" i="207"/>
  <c r="F10" i="207"/>
  <c r="F9" i="207"/>
  <c r="F8" i="207"/>
  <c r="F7" i="207"/>
  <c r="F17" i="207" l="1"/>
  <c r="F28" i="207" s="1"/>
  <c r="F41" i="207" s="1"/>
  <c r="D39" i="207"/>
  <c r="F39" i="207" s="1"/>
  <c r="F40" i="207"/>
  <c r="F30" i="206"/>
  <c r="F29" i="206"/>
  <c r="F38" i="206" l="1"/>
  <c r="C35" i="206"/>
  <c r="F34" i="206"/>
  <c r="F33" i="206"/>
  <c r="F32" i="206"/>
  <c r="F31" i="206"/>
  <c r="C27" i="206"/>
  <c r="F26" i="206"/>
  <c r="F25" i="206"/>
  <c r="F24" i="206"/>
  <c r="F22" i="206"/>
  <c r="F21" i="206"/>
  <c r="F20" i="206"/>
  <c r="F19" i="206"/>
  <c r="F27" i="206" s="1"/>
  <c r="E17" i="206"/>
  <c r="E28" i="206" s="1"/>
  <c r="E40" i="206" s="1"/>
  <c r="D39" i="206" s="1"/>
  <c r="C17" i="206"/>
  <c r="F13" i="206"/>
  <c r="F11" i="206"/>
  <c r="F10" i="206"/>
  <c r="F9" i="206"/>
  <c r="F8" i="206"/>
  <c r="F7" i="206"/>
  <c r="F35" i="206" l="1"/>
  <c r="F17" i="206"/>
  <c r="F28" i="206" s="1"/>
  <c r="F41" i="206" s="1"/>
  <c r="C28" i="206"/>
  <c r="F38" i="204"/>
  <c r="C35" i="204"/>
  <c r="F34" i="204"/>
  <c r="F33" i="204"/>
  <c r="F32" i="204"/>
  <c r="F31" i="204"/>
  <c r="F30" i="204"/>
  <c r="F29" i="204"/>
  <c r="C27" i="204"/>
  <c r="F26" i="204"/>
  <c r="F25" i="204"/>
  <c r="F24" i="204"/>
  <c r="F22" i="204"/>
  <c r="F21" i="204"/>
  <c r="F20" i="204"/>
  <c r="F19" i="204"/>
  <c r="F27" i="204" s="1"/>
  <c r="E17" i="204"/>
  <c r="E28" i="204" s="1"/>
  <c r="E40" i="204" s="1"/>
  <c r="D39" i="204" s="1"/>
  <c r="C17" i="204"/>
  <c r="F13" i="204"/>
  <c r="F11" i="204"/>
  <c r="F10" i="204"/>
  <c r="F9" i="204"/>
  <c r="F8" i="204"/>
  <c r="F7" i="204"/>
  <c r="F40" i="206" l="1"/>
  <c r="C39" i="206"/>
  <c r="F39" i="206" s="1"/>
  <c r="F17" i="204"/>
  <c r="F28" i="204" s="1"/>
  <c r="F41" i="204" s="1"/>
  <c r="F35" i="204"/>
  <c r="C28" i="204"/>
  <c r="C40" i="204" s="1"/>
  <c r="C39" i="204" s="1"/>
  <c r="F38" i="202"/>
  <c r="C35" i="202"/>
  <c r="F34" i="202"/>
  <c r="F33" i="202"/>
  <c r="F32" i="202"/>
  <c r="F31" i="202"/>
  <c r="F30" i="202"/>
  <c r="F29" i="202"/>
  <c r="C27" i="202"/>
  <c r="F26" i="202"/>
  <c r="F25" i="202"/>
  <c r="F24" i="202"/>
  <c r="F22" i="202"/>
  <c r="F21" i="202"/>
  <c r="F20" i="202"/>
  <c r="F19" i="202"/>
  <c r="E17" i="202"/>
  <c r="E28" i="202" s="1"/>
  <c r="E40" i="202" s="1"/>
  <c r="D39" i="202" s="1"/>
  <c r="C17" i="202"/>
  <c r="F13" i="202"/>
  <c r="F11" i="202"/>
  <c r="F10" i="202"/>
  <c r="F9" i="202"/>
  <c r="F8" i="202"/>
  <c r="F7" i="202"/>
  <c r="F27" i="202" l="1"/>
  <c r="F35" i="202"/>
  <c r="F40" i="204"/>
  <c r="F39" i="204"/>
  <c r="F17" i="202"/>
  <c r="F28" i="202" s="1"/>
  <c r="F41" i="202" s="1"/>
  <c r="C28" i="202"/>
  <c r="C40" i="202" s="1"/>
  <c r="F38" i="201"/>
  <c r="C35" i="201"/>
  <c r="F34" i="201"/>
  <c r="F33" i="201"/>
  <c r="F32" i="201"/>
  <c r="F31" i="201"/>
  <c r="F30" i="201"/>
  <c r="F29" i="201"/>
  <c r="C27" i="201"/>
  <c r="F26" i="201"/>
  <c r="F25" i="201"/>
  <c r="F24" i="201"/>
  <c r="F22" i="201"/>
  <c r="F21" i="201"/>
  <c r="F20" i="201"/>
  <c r="F19" i="201"/>
  <c r="E17" i="201"/>
  <c r="E28" i="201" s="1"/>
  <c r="E40" i="201" s="1"/>
  <c r="D39" i="201" s="1"/>
  <c r="C17" i="201"/>
  <c r="F13" i="201"/>
  <c r="F11" i="201"/>
  <c r="F10" i="201"/>
  <c r="F9" i="201"/>
  <c r="F8" i="201"/>
  <c r="F7" i="201"/>
  <c r="F27" i="201" l="1"/>
  <c r="F40" i="202"/>
  <c r="C39" i="202"/>
  <c r="F39" i="202" s="1"/>
  <c r="F35" i="201"/>
  <c r="F17" i="201"/>
  <c r="F28" i="201" s="1"/>
  <c r="F41" i="201" s="1"/>
  <c r="C28" i="201"/>
  <c r="C40" i="201" s="1"/>
  <c r="F38" i="200"/>
  <c r="C35" i="200"/>
  <c r="F34" i="200"/>
  <c r="F33" i="200"/>
  <c r="F32" i="200"/>
  <c r="F31" i="200"/>
  <c r="F30" i="200"/>
  <c r="F29" i="200"/>
  <c r="C27" i="200"/>
  <c r="F26" i="200"/>
  <c r="F25" i="200"/>
  <c r="F24" i="200"/>
  <c r="F22" i="200"/>
  <c r="F21" i="200"/>
  <c r="F20" i="200"/>
  <c r="F19" i="200"/>
  <c r="E17" i="200"/>
  <c r="C17" i="200"/>
  <c r="C28" i="200" s="1"/>
  <c r="C40" i="200" s="1"/>
  <c r="F13" i="200"/>
  <c r="F11" i="200"/>
  <c r="F10" i="200"/>
  <c r="F9" i="200"/>
  <c r="F8" i="200"/>
  <c r="F7" i="200"/>
  <c r="F27" i="200" l="1"/>
  <c r="F40" i="201"/>
  <c r="C39" i="201"/>
  <c r="F39" i="201" s="1"/>
  <c r="F35" i="200"/>
  <c r="F17" i="200"/>
  <c r="F28" i="200" s="1"/>
  <c r="F41" i="200" s="1"/>
  <c r="C39" i="200"/>
  <c r="E28" i="200"/>
  <c r="E40" i="200" s="1"/>
  <c r="D39" i="200" s="1"/>
  <c r="F38" i="199"/>
  <c r="C35" i="199"/>
  <c r="F34" i="199"/>
  <c r="F33" i="199"/>
  <c r="F32" i="199"/>
  <c r="F31" i="199"/>
  <c r="F30" i="199"/>
  <c r="F29" i="199"/>
  <c r="C27" i="199"/>
  <c r="F26" i="199"/>
  <c r="F25" i="199"/>
  <c r="F24" i="199"/>
  <c r="F22" i="199"/>
  <c r="F21" i="199"/>
  <c r="F20" i="199"/>
  <c r="F19" i="199"/>
  <c r="F27" i="199" s="1"/>
  <c r="E17" i="199"/>
  <c r="E28" i="199" s="1"/>
  <c r="E40" i="199" s="1"/>
  <c r="D39" i="199" s="1"/>
  <c r="C17" i="199"/>
  <c r="F13" i="199"/>
  <c r="F11" i="199"/>
  <c r="F10" i="199"/>
  <c r="F9" i="199"/>
  <c r="F8" i="199"/>
  <c r="F7" i="199"/>
  <c r="F39" i="200" l="1"/>
  <c r="F40" i="200"/>
  <c r="F35" i="199"/>
  <c r="F17" i="199"/>
  <c r="F28" i="199" s="1"/>
  <c r="F41" i="199" s="1"/>
  <c r="C28" i="199"/>
  <c r="C40" i="199" s="1"/>
  <c r="F38" i="198"/>
  <c r="C35" i="198"/>
  <c r="F34" i="198"/>
  <c r="F33" i="198"/>
  <c r="F32" i="198"/>
  <c r="F31" i="198"/>
  <c r="F30" i="198"/>
  <c r="F29" i="198"/>
  <c r="C27" i="198"/>
  <c r="F26" i="198"/>
  <c r="F25" i="198"/>
  <c r="F24" i="198"/>
  <c r="F22" i="198"/>
  <c r="F21" i="198"/>
  <c r="F20" i="198"/>
  <c r="F19" i="198"/>
  <c r="E17" i="198"/>
  <c r="E28" i="198" s="1"/>
  <c r="E40" i="198" s="1"/>
  <c r="D39" i="198" s="1"/>
  <c r="C17" i="198"/>
  <c r="F17" i="198" s="1"/>
  <c r="F13" i="198"/>
  <c r="F11" i="198"/>
  <c r="F10" i="198"/>
  <c r="F9" i="198"/>
  <c r="F8" i="198"/>
  <c r="F7" i="198"/>
  <c r="F27" i="198" l="1"/>
  <c r="F40" i="199"/>
  <c r="C39" i="199"/>
  <c r="F39" i="199" s="1"/>
  <c r="F35" i="198"/>
  <c r="F28" i="198"/>
  <c r="F41" i="198" s="1"/>
  <c r="C28" i="198"/>
  <c r="C40" i="198" s="1"/>
  <c r="C27" i="197"/>
  <c r="F40" i="198" l="1"/>
  <c r="C39" i="198"/>
  <c r="F39" i="198" s="1"/>
  <c r="F38" i="197"/>
  <c r="C35" i="197"/>
  <c r="F34" i="197"/>
  <c r="F33" i="197"/>
  <c r="F32" i="197"/>
  <c r="F31" i="197"/>
  <c r="F30" i="197"/>
  <c r="F29" i="197"/>
  <c r="F26" i="197"/>
  <c r="F25" i="197"/>
  <c r="F24" i="197"/>
  <c r="F22" i="197"/>
  <c r="F21" i="197"/>
  <c r="F20" i="197"/>
  <c r="F19" i="197"/>
  <c r="E17" i="197"/>
  <c r="E28" i="197" s="1"/>
  <c r="E40" i="197" s="1"/>
  <c r="D39" i="197" s="1"/>
  <c r="C17" i="197"/>
  <c r="F13" i="197"/>
  <c r="F11" i="197"/>
  <c r="F10" i="197"/>
  <c r="F9" i="197"/>
  <c r="F8" i="197"/>
  <c r="F7" i="197"/>
  <c r="F35" i="197" l="1"/>
  <c r="F27" i="197"/>
  <c r="C28" i="197"/>
  <c r="C40" i="197" s="1"/>
  <c r="C39" i="197" s="1"/>
  <c r="F39" i="197" s="1"/>
  <c r="F17" i="197"/>
  <c r="F39" i="196"/>
  <c r="C35" i="196"/>
  <c r="F34" i="196"/>
  <c r="F33" i="196"/>
  <c r="F32" i="196"/>
  <c r="F31" i="196"/>
  <c r="F30" i="196"/>
  <c r="F29" i="196"/>
  <c r="C27" i="196"/>
  <c r="F26" i="196"/>
  <c r="F25" i="196"/>
  <c r="F24" i="196"/>
  <c r="F23" i="196"/>
  <c r="F22" i="196"/>
  <c r="F21" i="196"/>
  <c r="F20" i="196"/>
  <c r="F19" i="196"/>
  <c r="E17" i="196"/>
  <c r="E28" i="196" s="1"/>
  <c r="E41" i="196" s="1"/>
  <c r="D40" i="196" s="1"/>
  <c r="C17" i="196"/>
  <c r="C28" i="196" s="1"/>
  <c r="F16" i="196"/>
  <c r="F15" i="196"/>
  <c r="F14" i="196"/>
  <c r="F13" i="196"/>
  <c r="F12" i="196"/>
  <c r="F11" i="196"/>
  <c r="F10" i="196"/>
  <c r="F9" i="196"/>
  <c r="F8" i="196"/>
  <c r="F7" i="196"/>
  <c r="F27" i="196" l="1"/>
  <c r="F28" i="197"/>
  <c r="F41" i="197" s="1"/>
  <c r="F40" i="197"/>
  <c r="C41" i="196"/>
  <c r="F41" i="196" s="1"/>
  <c r="F35" i="196"/>
  <c r="F17" i="196"/>
  <c r="F28" i="196" s="1"/>
  <c r="F42" i="196" s="1"/>
  <c r="F39" i="195"/>
  <c r="C35" i="195"/>
  <c r="F34" i="195"/>
  <c r="F33" i="195"/>
  <c r="F32" i="195"/>
  <c r="F31" i="195"/>
  <c r="F30" i="195"/>
  <c r="F29" i="195"/>
  <c r="C27" i="195"/>
  <c r="F26" i="195"/>
  <c r="F25" i="195"/>
  <c r="F24" i="195"/>
  <c r="F23" i="195"/>
  <c r="F22" i="195"/>
  <c r="F21" i="195"/>
  <c r="F20" i="195"/>
  <c r="F19" i="195"/>
  <c r="E17" i="195"/>
  <c r="E28" i="195" s="1"/>
  <c r="E41" i="195" s="1"/>
  <c r="D40" i="195" s="1"/>
  <c r="C17" i="195"/>
  <c r="F16" i="195"/>
  <c r="F15" i="195"/>
  <c r="F14" i="195"/>
  <c r="F13" i="195"/>
  <c r="F12" i="195"/>
  <c r="F11" i="195"/>
  <c r="F10" i="195"/>
  <c r="F9" i="195"/>
  <c r="F8" i="195"/>
  <c r="F7" i="195"/>
  <c r="C28" i="195" l="1"/>
  <c r="C41" i="195"/>
  <c r="C40" i="195" s="1"/>
  <c r="F40" i="195" s="1"/>
  <c r="F27" i="195"/>
  <c r="C40" i="196"/>
  <c r="F40" i="196" s="1"/>
  <c r="F35" i="195"/>
  <c r="F41" i="195"/>
  <c r="F17" i="195"/>
  <c r="F39" i="194"/>
  <c r="C35" i="194"/>
  <c r="F34" i="194"/>
  <c r="F33" i="194"/>
  <c r="F32" i="194"/>
  <c r="F31" i="194"/>
  <c r="F30" i="194"/>
  <c r="F29" i="194"/>
  <c r="C27" i="194"/>
  <c r="F26" i="194"/>
  <c r="F25" i="194"/>
  <c r="F24" i="194"/>
  <c r="F23" i="194"/>
  <c r="F22" i="194"/>
  <c r="F21" i="194"/>
  <c r="F20" i="194"/>
  <c r="F19" i="194"/>
  <c r="E17" i="194"/>
  <c r="E28" i="194" s="1"/>
  <c r="E41" i="194" s="1"/>
  <c r="D40" i="194" s="1"/>
  <c r="C17" i="194"/>
  <c r="F16" i="194"/>
  <c r="F15" i="194"/>
  <c r="F14" i="194"/>
  <c r="F13" i="194"/>
  <c r="F12" i="194"/>
  <c r="F11" i="194"/>
  <c r="F10" i="194"/>
  <c r="F9" i="194"/>
  <c r="F8" i="194"/>
  <c r="F7" i="194"/>
  <c r="F27" i="194" l="1"/>
  <c r="F35" i="194"/>
  <c r="F28" i="195"/>
  <c r="F42" i="195" s="1"/>
  <c r="F17" i="194"/>
  <c r="C28" i="194"/>
  <c r="C41" i="194" s="1"/>
  <c r="F39" i="193"/>
  <c r="C35" i="193"/>
  <c r="F34" i="193"/>
  <c r="F33" i="193"/>
  <c r="F32" i="193"/>
  <c r="F31" i="193"/>
  <c r="F30" i="193"/>
  <c r="F29" i="193"/>
  <c r="C27" i="193"/>
  <c r="F26" i="193"/>
  <c r="F25" i="193"/>
  <c r="F24" i="193"/>
  <c r="F23" i="193"/>
  <c r="F22" i="193"/>
  <c r="F21" i="193"/>
  <c r="F20" i="193"/>
  <c r="F19" i="193"/>
  <c r="E17" i="193"/>
  <c r="E28" i="193" s="1"/>
  <c r="E41" i="193" s="1"/>
  <c r="D40" i="193" s="1"/>
  <c r="C17" i="193"/>
  <c r="F16" i="193"/>
  <c r="F15" i="193"/>
  <c r="F14" i="193"/>
  <c r="F13" i="193"/>
  <c r="F12" i="193"/>
  <c r="F11" i="193"/>
  <c r="F10" i="193"/>
  <c r="F9" i="193"/>
  <c r="F8" i="193"/>
  <c r="F7" i="193"/>
  <c r="F28" i="194" l="1"/>
  <c r="F42" i="194" s="1"/>
  <c r="F27" i="193"/>
  <c r="C40" i="194"/>
  <c r="F40" i="194" s="1"/>
  <c r="F41" i="194"/>
  <c r="F17" i="193"/>
  <c r="F35" i="193"/>
  <c r="C28" i="193"/>
  <c r="C41" i="193" s="1"/>
  <c r="F39" i="192"/>
  <c r="C35" i="192"/>
  <c r="F34" i="192"/>
  <c r="F33" i="192"/>
  <c r="F32" i="192"/>
  <c r="F31" i="192"/>
  <c r="F30" i="192"/>
  <c r="F29" i="192"/>
  <c r="C27" i="192"/>
  <c r="F26" i="192"/>
  <c r="F25" i="192"/>
  <c r="F24" i="192"/>
  <c r="F23" i="192"/>
  <c r="F22" i="192"/>
  <c r="F21" i="192"/>
  <c r="F20" i="192"/>
  <c r="F19" i="192"/>
  <c r="E17" i="192"/>
  <c r="E28" i="192" s="1"/>
  <c r="E41" i="192" s="1"/>
  <c r="D40" i="192" s="1"/>
  <c r="C17" i="192"/>
  <c r="F16" i="192"/>
  <c r="F15" i="192"/>
  <c r="F14" i="192"/>
  <c r="F13" i="192"/>
  <c r="F12" i="192"/>
  <c r="F11" i="192"/>
  <c r="F10" i="192"/>
  <c r="F9" i="192"/>
  <c r="F8" i="192"/>
  <c r="F7" i="192"/>
  <c r="F28" i="193" l="1"/>
  <c r="F42" i="193" s="1"/>
  <c r="F27" i="192"/>
  <c r="F35" i="192"/>
  <c r="F41" i="193"/>
  <c r="C40" i="193"/>
  <c r="F40" i="193" s="1"/>
  <c r="F17" i="192"/>
  <c r="C28" i="192"/>
  <c r="C41" i="192" s="1"/>
  <c r="F39" i="191"/>
  <c r="C35" i="191"/>
  <c r="F34" i="191"/>
  <c r="F33" i="191"/>
  <c r="F32" i="191"/>
  <c r="F31" i="191"/>
  <c r="F30" i="191"/>
  <c r="F29" i="191"/>
  <c r="C27" i="191"/>
  <c r="F26" i="191"/>
  <c r="F25" i="191"/>
  <c r="F24" i="191"/>
  <c r="F23" i="191"/>
  <c r="F22" i="191"/>
  <c r="F21" i="191"/>
  <c r="F20" i="191"/>
  <c r="F19" i="191"/>
  <c r="E17" i="191"/>
  <c r="E28" i="191" s="1"/>
  <c r="E41" i="191" s="1"/>
  <c r="D40" i="191" s="1"/>
  <c r="C17" i="191"/>
  <c r="F16" i="191"/>
  <c r="F15" i="191"/>
  <c r="F14" i="191"/>
  <c r="F13" i="191"/>
  <c r="F12" i="191"/>
  <c r="F11" i="191"/>
  <c r="F10" i="191"/>
  <c r="F9" i="191"/>
  <c r="F8" i="191"/>
  <c r="F7" i="191"/>
  <c r="F28" i="192" l="1"/>
  <c r="F42" i="192" s="1"/>
  <c r="F27" i="191"/>
  <c r="C40" i="192"/>
  <c r="F40" i="192" s="1"/>
  <c r="F41" i="192"/>
  <c r="F35" i="191"/>
  <c r="F17" i="191"/>
  <c r="F28" i="191" s="1"/>
  <c r="F42" i="191" s="1"/>
  <c r="C28" i="191"/>
  <c r="C41" i="191" s="1"/>
  <c r="F39" i="190"/>
  <c r="C35" i="190"/>
  <c r="F34" i="190"/>
  <c r="F33" i="190"/>
  <c r="F32" i="190"/>
  <c r="F31" i="190"/>
  <c r="F30" i="190"/>
  <c r="F29" i="190"/>
  <c r="C27" i="190"/>
  <c r="F26" i="190"/>
  <c r="F25" i="190"/>
  <c r="F24" i="190"/>
  <c r="F23" i="190"/>
  <c r="F22" i="190"/>
  <c r="F21" i="190"/>
  <c r="F20" i="190"/>
  <c r="F19" i="190"/>
  <c r="E17" i="190"/>
  <c r="E28" i="190" s="1"/>
  <c r="E41" i="190" s="1"/>
  <c r="D40" i="190" s="1"/>
  <c r="C17" i="190"/>
  <c r="F16" i="190"/>
  <c r="F15" i="190"/>
  <c r="F14" i="190"/>
  <c r="F13" i="190"/>
  <c r="F12" i="190"/>
  <c r="F11" i="190"/>
  <c r="F10" i="190"/>
  <c r="F9" i="190"/>
  <c r="F8" i="190"/>
  <c r="F7" i="190"/>
  <c r="F27" i="190" l="1"/>
  <c r="C40" i="191"/>
  <c r="F40" i="191" s="1"/>
  <c r="F41" i="191"/>
  <c r="F35" i="190"/>
  <c r="F17" i="190"/>
  <c r="F28" i="190" s="1"/>
  <c r="F42" i="190" s="1"/>
  <c r="C28" i="190"/>
  <c r="C41" i="190" s="1"/>
  <c r="F39" i="189"/>
  <c r="C35" i="189"/>
  <c r="F34" i="189"/>
  <c r="F33" i="189"/>
  <c r="F32" i="189"/>
  <c r="F31" i="189"/>
  <c r="F30" i="189"/>
  <c r="F29" i="189"/>
  <c r="C27" i="189"/>
  <c r="F26" i="189"/>
  <c r="F25" i="189"/>
  <c r="F24" i="189"/>
  <c r="F23" i="189"/>
  <c r="F22" i="189"/>
  <c r="F21" i="189"/>
  <c r="F20" i="189"/>
  <c r="F19" i="189"/>
  <c r="E17" i="189"/>
  <c r="E28" i="189" s="1"/>
  <c r="E41" i="189" s="1"/>
  <c r="D40" i="189" s="1"/>
  <c r="C17" i="189"/>
  <c r="F16" i="189"/>
  <c r="F15" i="189"/>
  <c r="F14" i="189"/>
  <c r="F13" i="189"/>
  <c r="F12" i="189"/>
  <c r="F11" i="189"/>
  <c r="F10" i="189"/>
  <c r="F9" i="189"/>
  <c r="F8" i="189"/>
  <c r="F7" i="189"/>
  <c r="F27" i="189" l="1"/>
  <c r="F35" i="189"/>
  <c r="F41" i="190"/>
  <c r="C40" i="190"/>
  <c r="F40" i="190" s="1"/>
  <c r="F17" i="189"/>
  <c r="F28" i="189" s="1"/>
  <c r="F42" i="189" s="1"/>
  <c r="C28" i="189"/>
  <c r="C41" i="189" s="1"/>
  <c r="F39" i="188"/>
  <c r="C35" i="188"/>
  <c r="F34" i="188"/>
  <c r="F33" i="188"/>
  <c r="F32" i="188"/>
  <c r="F31" i="188"/>
  <c r="F30" i="188"/>
  <c r="F29" i="188"/>
  <c r="C27" i="188"/>
  <c r="F26" i="188"/>
  <c r="F25" i="188"/>
  <c r="F24" i="188"/>
  <c r="F23" i="188"/>
  <c r="F22" i="188"/>
  <c r="F21" i="188"/>
  <c r="F20" i="188"/>
  <c r="F19" i="188"/>
  <c r="E17" i="188"/>
  <c r="E28" i="188" s="1"/>
  <c r="E41" i="188" s="1"/>
  <c r="D40" i="188" s="1"/>
  <c r="C17" i="188"/>
  <c r="F16" i="188"/>
  <c r="F15" i="188"/>
  <c r="F14" i="188"/>
  <c r="F13" i="188"/>
  <c r="F12" i="188"/>
  <c r="F11" i="188"/>
  <c r="F10" i="188"/>
  <c r="F9" i="188"/>
  <c r="F8" i="188"/>
  <c r="F7" i="188"/>
  <c r="C28" i="188" l="1"/>
  <c r="F27" i="188"/>
  <c r="F35" i="188"/>
  <c r="C40" i="189"/>
  <c r="F40" i="189" s="1"/>
  <c r="F41" i="189"/>
  <c r="C41" i="188"/>
  <c r="F41" i="188" s="1"/>
  <c r="F17" i="188"/>
  <c r="F39" i="187"/>
  <c r="C35" i="187"/>
  <c r="F34" i="187"/>
  <c r="F33" i="187"/>
  <c r="F32" i="187"/>
  <c r="F31" i="187"/>
  <c r="F30" i="187"/>
  <c r="F29" i="187"/>
  <c r="C27" i="187"/>
  <c r="F26" i="187"/>
  <c r="F25" i="187"/>
  <c r="F24" i="187"/>
  <c r="F23" i="187"/>
  <c r="F22" i="187"/>
  <c r="F21" i="187"/>
  <c r="F20" i="187"/>
  <c r="F19" i="187"/>
  <c r="E17" i="187"/>
  <c r="E28" i="187" s="1"/>
  <c r="E41" i="187" s="1"/>
  <c r="D40" i="187" s="1"/>
  <c r="C17" i="187"/>
  <c r="F16" i="187"/>
  <c r="F15" i="187"/>
  <c r="F14" i="187"/>
  <c r="F13" i="187"/>
  <c r="F12" i="187"/>
  <c r="F11" i="187"/>
  <c r="F10" i="187"/>
  <c r="F9" i="187"/>
  <c r="F8" i="187"/>
  <c r="F7" i="187"/>
  <c r="C28" i="187" l="1"/>
  <c r="C41" i="187" s="1"/>
  <c r="F27" i="187"/>
  <c r="F28" i="188"/>
  <c r="F42" i="188" s="1"/>
  <c r="C40" i="188"/>
  <c r="F40" i="188" s="1"/>
  <c r="F35" i="187"/>
  <c r="F17" i="187"/>
  <c r="F28" i="187" s="1"/>
  <c r="F42" i="187" s="1"/>
  <c r="F41" i="187"/>
  <c r="C40" i="187"/>
  <c r="F40" i="187" s="1"/>
  <c r="F39" i="186"/>
  <c r="C35" i="186"/>
  <c r="F34" i="186"/>
  <c r="F33" i="186"/>
  <c r="F32" i="186"/>
  <c r="F31" i="186"/>
  <c r="F30" i="186"/>
  <c r="F29" i="186"/>
  <c r="C27" i="186"/>
  <c r="F26" i="186"/>
  <c r="F25" i="186"/>
  <c r="F24" i="186"/>
  <c r="F23" i="186"/>
  <c r="F22" i="186"/>
  <c r="F21" i="186"/>
  <c r="F20" i="186"/>
  <c r="F19" i="186"/>
  <c r="E17" i="186"/>
  <c r="E28" i="186" s="1"/>
  <c r="E41" i="186" s="1"/>
  <c r="D40" i="186" s="1"/>
  <c r="C17" i="186"/>
  <c r="F16" i="186"/>
  <c r="F15" i="186"/>
  <c r="F14" i="186"/>
  <c r="F13" i="186"/>
  <c r="F12" i="186"/>
  <c r="F11" i="186"/>
  <c r="F10" i="186"/>
  <c r="F9" i="186"/>
  <c r="F8" i="186"/>
  <c r="F7" i="186"/>
  <c r="F27" i="186" l="1"/>
  <c r="F17" i="186"/>
  <c r="F35" i="186"/>
  <c r="C28" i="186"/>
  <c r="C41" i="186" s="1"/>
  <c r="F23" i="185"/>
  <c r="F39" i="185"/>
  <c r="C35" i="185"/>
  <c r="F34" i="185"/>
  <c r="F33" i="185"/>
  <c r="F32" i="185"/>
  <c r="F31" i="185"/>
  <c r="F30" i="185"/>
  <c r="F29" i="185"/>
  <c r="C27" i="185"/>
  <c r="F26" i="185"/>
  <c r="F25" i="185"/>
  <c r="F24" i="185"/>
  <c r="F22" i="185"/>
  <c r="F21" i="185"/>
  <c r="F20" i="185"/>
  <c r="F19" i="185"/>
  <c r="E17" i="185"/>
  <c r="E28" i="185" s="1"/>
  <c r="E41" i="185" s="1"/>
  <c r="D40" i="185" s="1"/>
  <c r="C17" i="185"/>
  <c r="F16" i="185"/>
  <c r="F15" i="185"/>
  <c r="F14" i="185"/>
  <c r="F13" i="185"/>
  <c r="F12" i="185"/>
  <c r="F11" i="185"/>
  <c r="F10" i="185"/>
  <c r="F9" i="185"/>
  <c r="F8" i="185"/>
  <c r="F7" i="185"/>
  <c r="F28" i="186" l="1"/>
  <c r="F42" i="186" s="1"/>
  <c r="F41" i="186"/>
  <c r="C40" i="186"/>
  <c r="F40" i="186" s="1"/>
  <c r="F17" i="185"/>
  <c r="F35" i="185"/>
  <c r="F27" i="185"/>
  <c r="C28" i="185"/>
  <c r="C41" i="185" s="1"/>
  <c r="F28" i="185" l="1"/>
  <c r="F42" i="185" s="1"/>
  <c r="F41" i="185"/>
  <c r="C40" i="185"/>
  <c r="F40" i="185" s="1"/>
  <c r="F38" i="184"/>
  <c r="C34" i="184"/>
  <c r="F33" i="184"/>
  <c r="F32" i="184"/>
  <c r="F31" i="184"/>
  <c r="F30" i="184"/>
  <c r="F29" i="184"/>
  <c r="F28" i="184"/>
  <c r="C26" i="184"/>
  <c r="F25" i="184"/>
  <c r="F24" i="184"/>
  <c r="F23" i="184"/>
  <c r="F22" i="184"/>
  <c r="F21" i="184"/>
  <c r="F20" i="184"/>
  <c r="F19" i="184"/>
  <c r="F18" i="184"/>
  <c r="E17" i="184"/>
  <c r="E27" i="184" s="1"/>
  <c r="E40" i="184" s="1"/>
  <c r="D39" i="184" s="1"/>
  <c r="C17" i="184"/>
  <c r="F16" i="184"/>
  <c r="F15" i="184"/>
  <c r="F14" i="184"/>
  <c r="F13" i="184"/>
  <c r="F12" i="184"/>
  <c r="F11" i="184"/>
  <c r="F10" i="184"/>
  <c r="F9" i="184"/>
  <c r="F8" i="184"/>
  <c r="F7" i="184"/>
  <c r="F26" i="184" l="1"/>
  <c r="F34" i="184"/>
  <c r="F17" i="184"/>
  <c r="C27" i="184"/>
  <c r="C40" i="184" s="1"/>
  <c r="C34" i="183"/>
  <c r="F27" i="184" l="1"/>
  <c r="F41" i="184" s="1"/>
  <c r="C39" i="184"/>
  <c r="F39" i="184" s="1"/>
  <c r="F40" i="184"/>
  <c r="F33" i="183"/>
  <c r="F24" i="183"/>
  <c r="C26" i="183"/>
  <c r="F38" i="183"/>
  <c r="F32" i="183"/>
  <c r="F31" i="183"/>
  <c r="F30" i="183"/>
  <c r="F29" i="183"/>
  <c r="F28" i="183"/>
  <c r="F25" i="183"/>
  <c r="F23" i="183"/>
  <c r="F22" i="183"/>
  <c r="F21" i="183"/>
  <c r="F20" i="183"/>
  <c r="F19" i="183"/>
  <c r="F18" i="183"/>
  <c r="E17" i="183"/>
  <c r="E27" i="183" s="1"/>
  <c r="E40" i="183" s="1"/>
  <c r="D39" i="183" s="1"/>
  <c r="C17" i="183"/>
  <c r="F16" i="183"/>
  <c r="F15" i="183"/>
  <c r="F14" i="183"/>
  <c r="F13" i="183"/>
  <c r="F12" i="183"/>
  <c r="F11" i="183"/>
  <c r="F10" i="183"/>
  <c r="F9" i="183"/>
  <c r="F8" i="183"/>
  <c r="F7" i="183"/>
  <c r="F34" i="183" l="1"/>
  <c r="F17" i="183"/>
  <c r="F26" i="183"/>
  <c r="C27" i="183"/>
  <c r="C40" i="183" s="1"/>
  <c r="F39" i="182"/>
  <c r="C35" i="182"/>
  <c r="F34" i="182"/>
  <c r="F33" i="182"/>
  <c r="F32" i="182"/>
  <c r="F31" i="182"/>
  <c r="F30" i="182"/>
  <c r="F29" i="182"/>
  <c r="C27" i="182"/>
  <c r="F26" i="182"/>
  <c r="F25" i="182"/>
  <c r="F24" i="182"/>
  <c r="F23" i="182"/>
  <c r="F22" i="182"/>
  <c r="F21" i="182"/>
  <c r="F20" i="182"/>
  <c r="F19" i="182"/>
  <c r="E17" i="182"/>
  <c r="E28" i="182" s="1"/>
  <c r="E41" i="182" s="1"/>
  <c r="D40" i="182" s="1"/>
  <c r="C17" i="182"/>
  <c r="F16" i="182"/>
  <c r="F15" i="182"/>
  <c r="F14" i="182"/>
  <c r="F13" i="182"/>
  <c r="F12" i="182"/>
  <c r="F11" i="182"/>
  <c r="F10" i="182"/>
  <c r="F9" i="182"/>
  <c r="F8" i="182"/>
  <c r="F7" i="182"/>
  <c r="F17" i="182" l="1"/>
  <c r="F27" i="182"/>
  <c r="F35" i="182"/>
  <c r="F27" i="183"/>
  <c r="F41" i="183" s="1"/>
  <c r="F40" i="183"/>
  <c r="C39" i="183"/>
  <c r="F39" i="183" s="1"/>
  <c r="C28" i="182"/>
  <c r="C41" i="182" s="1"/>
  <c r="F39" i="181"/>
  <c r="C35" i="181"/>
  <c r="F34" i="181"/>
  <c r="F33" i="181"/>
  <c r="F32" i="181"/>
  <c r="F31" i="181"/>
  <c r="F30" i="181"/>
  <c r="F29" i="181"/>
  <c r="C27" i="181"/>
  <c r="F26" i="181"/>
  <c r="F25" i="181"/>
  <c r="F24" i="181"/>
  <c r="F23" i="181"/>
  <c r="F22" i="181"/>
  <c r="F21" i="181"/>
  <c r="F20" i="181"/>
  <c r="F19" i="181"/>
  <c r="E17" i="181"/>
  <c r="E28" i="181" s="1"/>
  <c r="E41" i="181" s="1"/>
  <c r="D40" i="181" s="1"/>
  <c r="C17" i="181"/>
  <c r="F16" i="181"/>
  <c r="F15" i="181"/>
  <c r="F14" i="181"/>
  <c r="F13" i="181"/>
  <c r="F12" i="181"/>
  <c r="F11" i="181"/>
  <c r="F10" i="181"/>
  <c r="F9" i="181"/>
  <c r="F8" i="181"/>
  <c r="F7" i="181"/>
  <c r="C28" i="181" l="1"/>
  <c r="C41" i="181" s="1"/>
  <c r="C40" i="181" s="1"/>
  <c r="F40" i="181" s="1"/>
  <c r="F27" i="181"/>
  <c r="F35" i="181"/>
  <c r="F28" i="182"/>
  <c r="F42" i="182" s="1"/>
  <c r="F41" i="182"/>
  <c r="C40" i="182"/>
  <c r="F40" i="182" s="1"/>
  <c r="F17" i="181"/>
  <c r="F39" i="180"/>
  <c r="C35" i="180"/>
  <c r="F34" i="180"/>
  <c r="F33" i="180"/>
  <c r="F32" i="180"/>
  <c r="F31" i="180"/>
  <c r="F30" i="180"/>
  <c r="F29" i="180"/>
  <c r="C27" i="180"/>
  <c r="F26" i="180"/>
  <c r="F25" i="180"/>
  <c r="F24" i="180"/>
  <c r="F23" i="180"/>
  <c r="F22" i="180"/>
  <c r="F21" i="180"/>
  <c r="F20" i="180"/>
  <c r="F19" i="180"/>
  <c r="E17" i="180"/>
  <c r="E28" i="180" s="1"/>
  <c r="E41" i="180" s="1"/>
  <c r="D40" i="180" s="1"/>
  <c r="C17" i="180"/>
  <c r="F17" i="180" s="1"/>
  <c r="F16" i="180"/>
  <c r="F15" i="180"/>
  <c r="F14" i="180"/>
  <c r="F13" i="180"/>
  <c r="F12" i="180"/>
  <c r="F11" i="180"/>
  <c r="F10" i="180"/>
  <c r="F9" i="180"/>
  <c r="F8" i="180"/>
  <c r="F7" i="180"/>
  <c r="F27" i="180" l="1"/>
  <c r="F35" i="180"/>
  <c r="F41" i="181"/>
  <c r="F28" i="181"/>
  <c r="F42" i="181" s="1"/>
  <c r="F28" i="180"/>
  <c r="F42" i="180" s="1"/>
  <c r="C28" i="180"/>
  <c r="C41" i="180" s="1"/>
  <c r="F39" i="179"/>
  <c r="C35" i="179"/>
  <c r="F34" i="179"/>
  <c r="F33" i="179"/>
  <c r="F32" i="179"/>
  <c r="F31" i="179"/>
  <c r="F30" i="179"/>
  <c r="F29" i="179"/>
  <c r="C27" i="179"/>
  <c r="F26" i="179"/>
  <c r="F25" i="179"/>
  <c r="F24" i="179"/>
  <c r="F23" i="179"/>
  <c r="F22" i="179"/>
  <c r="F21" i="179"/>
  <c r="F20" i="179"/>
  <c r="F19" i="179"/>
  <c r="E17" i="179"/>
  <c r="E28" i="179" s="1"/>
  <c r="E41" i="179" s="1"/>
  <c r="D40" i="179" s="1"/>
  <c r="C17" i="179"/>
  <c r="F16" i="179"/>
  <c r="F15" i="179"/>
  <c r="F14" i="179"/>
  <c r="F13" i="179"/>
  <c r="F12" i="179"/>
  <c r="F11" i="179"/>
  <c r="F10" i="179"/>
  <c r="F9" i="179"/>
  <c r="F8" i="179"/>
  <c r="F7" i="179"/>
  <c r="F27" i="179" l="1"/>
  <c r="F17" i="179"/>
  <c r="F41" i="180"/>
  <c r="C40" i="180"/>
  <c r="F40" i="180" s="1"/>
  <c r="F35" i="179"/>
  <c r="F28" i="179"/>
  <c r="F42" i="179" s="1"/>
  <c r="C28" i="179"/>
  <c r="C41" i="179" s="1"/>
  <c r="F39" i="177"/>
  <c r="C35" i="177"/>
  <c r="F34" i="177"/>
  <c r="F33" i="177"/>
  <c r="F32" i="177"/>
  <c r="F31" i="177"/>
  <c r="F30" i="177"/>
  <c r="F29" i="177"/>
  <c r="C27" i="177"/>
  <c r="F26" i="177"/>
  <c r="F25" i="177"/>
  <c r="F24" i="177"/>
  <c r="F23" i="177"/>
  <c r="F22" i="177"/>
  <c r="F21" i="177"/>
  <c r="F20" i="177"/>
  <c r="F19" i="177"/>
  <c r="E17" i="177"/>
  <c r="E28" i="177" s="1"/>
  <c r="E41" i="177" s="1"/>
  <c r="D40" i="177" s="1"/>
  <c r="C17" i="177"/>
  <c r="F16" i="177"/>
  <c r="F15" i="177"/>
  <c r="F14" i="177"/>
  <c r="F13" i="177"/>
  <c r="F12" i="177"/>
  <c r="F11" i="177"/>
  <c r="F10" i="177"/>
  <c r="F9" i="177"/>
  <c r="F8" i="177"/>
  <c r="F7" i="177"/>
  <c r="F35" i="177" l="1"/>
  <c r="C28" i="177"/>
  <c r="C41" i="177" s="1"/>
  <c r="C40" i="177" s="1"/>
  <c r="F40" i="177" s="1"/>
  <c r="F27" i="177"/>
  <c r="C40" i="179"/>
  <c r="F40" i="179" s="1"/>
  <c r="F41" i="179"/>
  <c r="F17" i="177"/>
  <c r="F41" i="177"/>
  <c r="F28" i="177" l="1"/>
  <c r="F42" i="177" s="1"/>
  <c r="F39" i="176"/>
  <c r="C35" i="176"/>
  <c r="F34" i="176"/>
  <c r="F33" i="176"/>
  <c r="F32" i="176"/>
  <c r="F31" i="176"/>
  <c r="F30" i="176"/>
  <c r="F29" i="176"/>
  <c r="C27" i="176"/>
  <c r="F26" i="176"/>
  <c r="F25" i="176"/>
  <c r="F24" i="176"/>
  <c r="F23" i="176"/>
  <c r="F22" i="176"/>
  <c r="F21" i="176"/>
  <c r="F20" i="176"/>
  <c r="F19" i="176"/>
  <c r="E17" i="176"/>
  <c r="E28" i="176" s="1"/>
  <c r="C17" i="176"/>
  <c r="F16" i="176"/>
  <c r="F15" i="176"/>
  <c r="F14" i="176"/>
  <c r="F13" i="176"/>
  <c r="F12" i="176"/>
  <c r="F11" i="176"/>
  <c r="F10" i="176"/>
  <c r="F9" i="176"/>
  <c r="F8" i="176"/>
  <c r="F7" i="176"/>
  <c r="F27" i="176" l="1"/>
  <c r="F17" i="176"/>
  <c r="F35" i="176"/>
  <c r="E41" i="176"/>
  <c r="D40" i="176" s="1"/>
  <c r="C28" i="176"/>
  <c r="C41" i="176" s="1"/>
  <c r="F39" i="175"/>
  <c r="C35" i="175"/>
  <c r="F34" i="175"/>
  <c r="F33" i="175"/>
  <c r="F32" i="175"/>
  <c r="F31" i="175"/>
  <c r="F30" i="175"/>
  <c r="F29" i="175"/>
  <c r="C27" i="175"/>
  <c r="F26" i="175"/>
  <c r="F25" i="175"/>
  <c r="F24" i="175"/>
  <c r="F23" i="175"/>
  <c r="F22" i="175"/>
  <c r="F21" i="175"/>
  <c r="F20" i="175"/>
  <c r="F19" i="175"/>
  <c r="E17" i="175"/>
  <c r="E28" i="175" s="1"/>
  <c r="C17" i="175"/>
  <c r="F17" i="175" s="1"/>
  <c r="F16" i="175"/>
  <c r="F15" i="175"/>
  <c r="F14" i="175"/>
  <c r="F13" i="175"/>
  <c r="F12" i="175"/>
  <c r="F11" i="175"/>
  <c r="F10" i="175"/>
  <c r="F9" i="175"/>
  <c r="F8" i="175"/>
  <c r="F7" i="175"/>
  <c r="F27" i="175" l="1"/>
  <c r="F28" i="175" s="1"/>
  <c r="F42" i="175" s="1"/>
  <c r="F35" i="175"/>
  <c r="F28" i="176"/>
  <c r="F42" i="176" s="1"/>
  <c r="C40" i="176"/>
  <c r="F40" i="176" s="1"/>
  <c r="F41" i="176"/>
  <c r="E41" i="175"/>
  <c r="E40" i="175"/>
  <c r="C28" i="175"/>
  <c r="C41" i="175" s="1"/>
  <c r="F39" i="174"/>
  <c r="C35" i="174"/>
  <c r="F34" i="174"/>
  <c r="F33" i="174"/>
  <c r="F32" i="174"/>
  <c r="F31" i="174"/>
  <c r="F30" i="174"/>
  <c r="F29" i="174"/>
  <c r="C27" i="174"/>
  <c r="F26" i="174"/>
  <c r="F25" i="174"/>
  <c r="F24" i="174"/>
  <c r="F23" i="174"/>
  <c r="F22" i="174"/>
  <c r="F21" i="174"/>
  <c r="F20" i="174"/>
  <c r="F19" i="174"/>
  <c r="E17" i="174"/>
  <c r="E28" i="174" s="1"/>
  <c r="E40" i="174" s="1"/>
  <c r="C17" i="174"/>
  <c r="F16" i="174"/>
  <c r="F15" i="174"/>
  <c r="F14" i="174"/>
  <c r="F13" i="174"/>
  <c r="F12" i="174"/>
  <c r="F11" i="174"/>
  <c r="F10" i="174"/>
  <c r="F9" i="174"/>
  <c r="F8" i="174"/>
  <c r="F7" i="174"/>
  <c r="F27" i="174" l="1"/>
  <c r="F35" i="174"/>
  <c r="F17" i="174"/>
  <c r="C40" i="175"/>
  <c r="F40" i="175" s="1"/>
  <c r="F41" i="175"/>
  <c r="C28" i="174"/>
  <c r="C41" i="174" s="1"/>
  <c r="E41" i="174"/>
  <c r="F14" i="173"/>
  <c r="F39" i="173"/>
  <c r="C35" i="173"/>
  <c r="F34" i="173"/>
  <c r="F33" i="173"/>
  <c r="F32" i="173"/>
  <c r="F31" i="173"/>
  <c r="F30" i="173"/>
  <c r="F29" i="173"/>
  <c r="C27" i="173"/>
  <c r="F26" i="173"/>
  <c r="F25" i="173"/>
  <c r="F24" i="173"/>
  <c r="F23" i="173"/>
  <c r="F22" i="173"/>
  <c r="F21" i="173"/>
  <c r="F20" i="173"/>
  <c r="F19" i="173"/>
  <c r="E17" i="173"/>
  <c r="E28" i="173" s="1"/>
  <c r="C17" i="173"/>
  <c r="F16" i="173"/>
  <c r="F15" i="173"/>
  <c r="F13" i="173"/>
  <c r="F12" i="173"/>
  <c r="F11" i="173"/>
  <c r="F10" i="173"/>
  <c r="F9" i="173"/>
  <c r="F8" i="173"/>
  <c r="F7" i="173"/>
  <c r="F17" i="173" l="1"/>
  <c r="F27" i="173"/>
  <c r="F35" i="173"/>
  <c r="F28" i="174"/>
  <c r="F42" i="174" s="1"/>
  <c r="F41" i="174"/>
  <c r="C40" i="174"/>
  <c r="F40" i="174" s="1"/>
  <c r="E40" i="173"/>
  <c r="E41" i="173"/>
  <c r="C28" i="173"/>
  <c r="C41" i="173" s="1"/>
  <c r="F38" i="172"/>
  <c r="C34" i="172"/>
  <c r="F33" i="172"/>
  <c r="F32" i="172"/>
  <c r="F31" i="172"/>
  <c r="F30" i="172"/>
  <c r="F29" i="172"/>
  <c r="F28" i="172"/>
  <c r="C26" i="172"/>
  <c r="F25" i="172"/>
  <c r="F24" i="172"/>
  <c r="F23" i="172"/>
  <c r="F22" i="172"/>
  <c r="F21" i="172"/>
  <c r="F20" i="172"/>
  <c r="F19" i="172"/>
  <c r="F18" i="172"/>
  <c r="E16" i="172"/>
  <c r="E27" i="172" s="1"/>
  <c r="C16" i="172"/>
  <c r="F15" i="172"/>
  <c r="F14" i="172"/>
  <c r="F13" i="172"/>
  <c r="F12" i="172"/>
  <c r="F11" i="172"/>
  <c r="F10" i="172"/>
  <c r="F9" i="172"/>
  <c r="F8" i="172"/>
  <c r="F7" i="172"/>
  <c r="F28" i="173" l="1"/>
  <c r="F42" i="173" s="1"/>
  <c r="C27" i="172"/>
  <c r="C40" i="172" s="1"/>
  <c r="F26" i="172"/>
  <c r="F34" i="172"/>
  <c r="F41" i="173"/>
  <c r="C40" i="173"/>
  <c r="F40" i="173" s="1"/>
  <c r="E40" i="172"/>
  <c r="F40" i="172" s="1"/>
  <c r="E39" i="172"/>
  <c r="C39" i="172"/>
  <c r="F39" i="172" s="1"/>
  <c r="F16" i="172"/>
  <c r="F38" i="171"/>
  <c r="C34" i="171"/>
  <c r="F33" i="171"/>
  <c r="F32" i="171"/>
  <c r="F31" i="171"/>
  <c r="F30" i="171"/>
  <c r="F29" i="171"/>
  <c r="F28" i="171"/>
  <c r="C26" i="171"/>
  <c r="F25" i="171"/>
  <c r="F24" i="171"/>
  <c r="F23" i="171"/>
  <c r="F22" i="171"/>
  <c r="F21" i="171"/>
  <c r="F20" i="171"/>
  <c r="F19" i="171"/>
  <c r="F18" i="171"/>
  <c r="E16" i="171"/>
  <c r="E27" i="171" s="1"/>
  <c r="E40" i="171" s="1"/>
  <c r="C16" i="171"/>
  <c r="F15" i="171"/>
  <c r="F14" i="171"/>
  <c r="F13" i="171"/>
  <c r="F12" i="171"/>
  <c r="F11" i="171"/>
  <c r="F10" i="171"/>
  <c r="F9" i="171"/>
  <c r="F8" i="171"/>
  <c r="F7" i="171"/>
  <c r="F27" i="172" l="1"/>
  <c r="F41" i="172" s="1"/>
  <c r="F26" i="171"/>
  <c r="C27" i="171"/>
  <c r="C40" i="171" s="1"/>
  <c r="F40" i="171" s="1"/>
  <c r="F34" i="171"/>
  <c r="F16" i="171"/>
  <c r="F27" i="171" s="1"/>
  <c r="F41" i="171" s="1"/>
  <c r="E39" i="171"/>
  <c r="F38" i="170"/>
  <c r="C34" i="170"/>
  <c r="F33" i="170"/>
  <c r="F32" i="170"/>
  <c r="F31" i="170"/>
  <c r="F30" i="170"/>
  <c r="F29" i="170"/>
  <c r="F28" i="170"/>
  <c r="C26" i="170"/>
  <c r="F25" i="170"/>
  <c r="F24" i="170"/>
  <c r="F23" i="170"/>
  <c r="F22" i="170"/>
  <c r="F21" i="170"/>
  <c r="F20" i="170"/>
  <c r="F19" i="170"/>
  <c r="F18" i="170"/>
  <c r="E16" i="170"/>
  <c r="E27" i="170" s="1"/>
  <c r="C16" i="170"/>
  <c r="F15" i="170"/>
  <c r="F14" i="170"/>
  <c r="F13" i="170"/>
  <c r="F12" i="170"/>
  <c r="F11" i="170"/>
  <c r="F10" i="170"/>
  <c r="F9" i="170"/>
  <c r="F8" i="170"/>
  <c r="F7" i="170"/>
  <c r="F26" i="170" l="1"/>
  <c r="F34" i="170"/>
  <c r="C39" i="171"/>
  <c r="F39" i="171" s="1"/>
  <c r="F16" i="170"/>
  <c r="F27" i="170" s="1"/>
  <c r="F41" i="170" s="1"/>
  <c r="E39" i="170"/>
  <c r="E40" i="170"/>
  <c r="C27" i="170"/>
  <c r="C40" i="170" s="1"/>
  <c r="F38" i="169"/>
  <c r="C34" i="169"/>
  <c r="F33" i="169"/>
  <c r="F32" i="169"/>
  <c r="F31" i="169"/>
  <c r="F30" i="169"/>
  <c r="F29" i="169"/>
  <c r="F28" i="169"/>
  <c r="C26" i="169"/>
  <c r="F25" i="169"/>
  <c r="F24" i="169"/>
  <c r="F23" i="169"/>
  <c r="F22" i="169"/>
  <c r="F21" i="169"/>
  <c r="F20" i="169"/>
  <c r="F19" i="169"/>
  <c r="F18" i="169"/>
  <c r="E16" i="169"/>
  <c r="E27" i="169" s="1"/>
  <c r="C16" i="169"/>
  <c r="F15" i="169"/>
  <c r="F14" i="169"/>
  <c r="F13" i="169"/>
  <c r="F12" i="169"/>
  <c r="F11" i="169"/>
  <c r="F10" i="169"/>
  <c r="F9" i="169"/>
  <c r="F8" i="169"/>
  <c r="F7" i="169"/>
  <c r="F26" i="169" l="1"/>
  <c r="F34" i="169"/>
  <c r="C27" i="169"/>
  <c r="C40" i="169" s="1"/>
  <c r="C39" i="169" s="1"/>
  <c r="F40" i="170"/>
  <c r="C39" i="170"/>
  <c r="F39" i="170" s="1"/>
  <c r="E39" i="169"/>
  <c r="E40" i="169"/>
  <c r="F40" i="169" s="1"/>
  <c r="F16" i="169"/>
  <c r="F38" i="168"/>
  <c r="C34" i="168"/>
  <c r="F33" i="168"/>
  <c r="F32" i="168"/>
  <c r="F31" i="168"/>
  <c r="F30" i="168"/>
  <c r="F29" i="168"/>
  <c r="F28" i="168"/>
  <c r="C26" i="168"/>
  <c r="F25" i="168"/>
  <c r="F24" i="168"/>
  <c r="F23" i="168"/>
  <c r="F22" i="168"/>
  <c r="F21" i="168"/>
  <c r="F20" i="168"/>
  <c r="F19" i="168"/>
  <c r="F18" i="168"/>
  <c r="E16" i="168"/>
  <c r="E27" i="168" s="1"/>
  <c r="E40" i="168" s="1"/>
  <c r="C16" i="168"/>
  <c r="C27" i="168" s="1"/>
  <c r="F15" i="168"/>
  <c r="F14" i="168"/>
  <c r="F13" i="168"/>
  <c r="F12" i="168"/>
  <c r="F11" i="168"/>
  <c r="F10" i="168"/>
  <c r="F9" i="168"/>
  <c r="F8" i="168"/>
  <c r="F7" i="168"/>
  <c r="F27" i="169" l="1"/>
  <c r="F41" i="169" s="1"/>
  <c r="F34" i="168"/>
  <c r="F26" i="168"/>
  <c r="F39" i="169"/>
  <c r="C40" i="168"/>
  <c r="F40" i="168" s="1"/>
  <c r="F16" i="168"/>
  <c r="E39" i="168"/>
  <c r="F38" i="167"/>
  <c r="C34" i="167"/>
  <c r="F33" i="167"/>
  <c r="F32" i="167"/>
  <c r="F31" i="167"/>
  <c r="F30" i="167"/>
  <c r="F29" i="167"/>
  <c r="F28" i="167"/>
  <c r="C26" i="167"/>
  <c r="F25" i="167"/>
  <c r="F24" i="167"/>
  <c r="F23" i="167"/>
  <c r="F22" i="167"/>
  <c r="F21" i="167"/>
  <c r="F20" i="167"/>
  <c r="F19" i="167"/>
  <c r="F18" i="167"/>
  <c r="E16" i="167"/>
  <c r="E27" i="167" s="1"/>
  <c r="C16" i="167"/>
  <c r="F15" i="167"/>
  <c r="F14" i="167"/>
  <c r="F13" i="167"/>
  <c r="F12" i="167"/>
  <c r="F11" i="167"/>
  <c r="F10" i="167"/>
  <c r="F9" i="167"/>
  <c r="F8" i="167"/>
  <c r="F7" i="167"/>
  <c r="F27" i="168" l="1"/>
  <c r="F41" i="168" s="1"/>
  <c r="F26" i="167"/>
  <c r="C39" i="168"/>
  <c r="F39" i="168"/>
  <c r="F34" i="167"/>
  <c r="F16" i="167"/>
  <c r="F27" i="167" s="1"/>
  <c r="F41" i="167" s="1"/>
  <c r="E39" i="167"/>
  <c r="E40" i="167"/>
  <c r="C27" i="167"/>
  <c r="C40" i="167" s="1"/>
  <c r="F38" i="166"/>
  <c r="C34" i="166"/>
  <c r="F33" i="166"/>
  <c r="F32" i="166"/>
  <c r="F31" i="166"/>
  <c r="F30" i="166"/>
  <c r="F29" i="166"/>
  <c r="F28" i="166"/>
  <c r="C26" i="166"/>
  <c r="F25" i="166"/>
  <c r="F24" i="166"/>
  <c r="F23" i="166"/>
  <c r="F22" i="166"/>
  <c r="F21" i="166"/>
  <c r="F20" i="166"/>
  <c r="F19" i="166"/>
  <c r="F18" i="166"/>
  <c r="E16" i="166"/>
  <c r="E27" i="166" s="1"/>
  <c r="C16" i="166"/>
  <c r="F15" i="166"/>
  <c r="F14" i="166"/>
  <c r="F13" i="166"/>
  <c r="F12" i="166"/>
  <c r="F11" i="166"/>
  <c r="F10" i="166"/>
  <c r="F9" i="166"/>
  <c r="F8" i="166"/>
  <c r="F7" i="166"/>
  <c r="F26" i="166" l="1"/>
  <c r="F34" i="166"/>
  <c r="F40" i="167"/>
  <c r="C39" i="167"/>
  <c r="F39" i="167" s="1"/>
  <c r="F16" i="166"/>
  <c r="F27" i="166" s="1"/>
  <c r="F41" i="166" s="1"/>
  <c r="E39" i="166"/>
  <c r="E40" i="166"/>
  <c r="C27" i="166"/>
  <c r="C40" i="166" s="1"/>
  <c r="F14" i="165"/>
  <c r="F40" i="166" l="1"/>
  <c r="C39" i="166"/>
  <c r="F39" i="166" s="1"/>
  <c r="F21" i="165"/>
  <c r="F38" i="165" l="1"/>
  <c r="C34" i="165"/>
  <c r="F33" i="165"/>
  <c r="F32" i="165"/>
  <c r="F31" i="165"/>
  <c r="F30" i="165"/>
  <c r="F29" i="165"/>
  <c r="F28" i="165"/>
  <c r="C26" i="165"/>
  <c r="F25" i="165"/>
  <c r="F24" i="165"/>
  <c r="F23" i="165"/>
  <c r="F22" i="165"/>
  <c r="F20" i="165"/>
  <c r="F19" i="165"/>
  <c r="F18" i="165"/>
  <c r="E16" i="165"/>
  <c r="E27" i="165" s="1"/>
  <c r="C16" i="165"/>
  <c r="F15" i="165"/>
  <c r="F13" i="165"/>
  <c r="F12" i="165"/>
  <c r="F11" i="165"/>
  <c r="F10" i="165"/>
  <c r="F9" i="165"/>
  <c r="F8" i="165"/>
  <c r="F7" i="165"/>
  <c r="F26" i="165" l="1"/>
  <c r="F34" i="165"/>
  <c r="F16" i="165"/>
  <c r="E39" i="165"/>
  <c r="E40" i="165"/>
  <c r="C27" i="165"/>
  <c r="C40" i="165" s="1"/>
  <c r="F37" i="164"/>
  <c r="C33" i="164"/>
  <c r="F32" i="164"/>
  <c r="F31" i="164"/>
  <c r="F30" i="164"/>
  <c r="F29" i="164"/>
  <c r="F28" i="164"/>
  <c r="F27" i="164"/>
  <c r="C25" i="164"/>
  <c r="F24" i="164"/>
  <c r="F23" i="164"/>
  <c r="F22" i="164"/>
  <c r="F21" i="164"/>
  <c r="F19" i="164"/>
  <c r="F18" i="164"/>
  <c r="F17" i="164"/>
  <c r="E15" i="164"/>
  <c r="E26" i="164" s="1"/>
  <c r="C15" i="164"/>
  <c r="F14" i="164"/>
  <c r="F13" i="164"/>
  <c r="F12" i="164"/>
  <c r="F11" i="164"/>
  <c r="F10" i="164"/>
  <c r="F9" i="164"/>
  <c r="F8" i="164"/>
  <c r="F7" i="164"/>
  <c r="F25" i="164" l="1"/>
  <c r="F27" i="165"/>
  <c r="F41" i="165" s="1"/>
  <c r="F40" i="165"/>
  <c r="C39" i="165"/>
  <c r="F39" i="165" s="1"/>
  <c r="F33" i="164"/>
  <c r="F15" i="164"/>
  <c r="E39" i="164"/>
  <c r="E38" i="164"/>
  <c r="C26" i="164"/>
  <c r="C39" i="164" s="1"/>
  <c r="F37" i="163"/>
  <c r="C33" i="163"/>
  <c r="F32" i="163"/>
  <c r="F31" i="163"/>
  <c r="F30" i="163"/>
  <c r="F29" i="163"/>
  <c r="F28" i="163"/>
  <c r="F27" i="163"/>
  <c r="C25" i="163"/>
  <c r="F24" i="163"/>
  <c r="F23" i="163"/>
  <c r="F22" i="163"/>
  <c r="F21" i="163"/>
  <c r="F19" i="163"/>
  <c r="F18" i="163"/>
  <c r="F17" i="163"/>
  <c r="E15" i="163"/>
  <c r="E26" i="163" s="1"/>
  <c r="C15" i="163"/>
  <c r="F15" i="163" s="1"/>
  <c r="F14" i="163"/>
  <c r="F13" i="163"/>
  <c r="F12" i="163"/>
  <c r="F11" i="163"/>
  <c r="F10" i="163"/>
  <c r="F9" i="163"/>
  <c r="F8" i="163"/>
  <c r="F7" i="163"/>
  <c r="F25" i="163" l="1"/>
  <c r="F26" i="163" s="1"/>
  <c r="F40" i="163" s="1"/>
  <c r="F26" i="164"/>
  <c r="F40" i="164" s="1"/>
  <c r="F39" i="164"/>
  <c r="C38" i="164"/>
  <c r="F38" i="164" s="1"/>
  <c r="F33" i="163"/>
  <c r="E38" i="163"/>
  <c r="E39" i="163"/>
  <c r="C26" i="163"/>
  <c r="C39" i="163" s="1"/>
  <c r="F37" i="162"/>
  <c r="C33" i="162"/>
  <c r="F32" i="162"/>
  <c r="F31" i="162"/>
  <c r="F30" i="162"/>
  <c r="F29" i="162"/>
  <c r="F28" i="162"/>
  <c r="F27" i="162"/>
  <c r="C25" i="162"/>
  <c r="F24" i="162"/>
  <c r="F23" i="162"/>
  <c r="F22" i="162"/>
  <c r="F21" i="162"/>
  <c r="F19" i="162"/>
  <c r="F18" i="162"/>
  <c r="F17" i="162"/>
  <c r="E15" i="162"/>
  <c r="E26" i="162" s="1"/>
  <c r="C15" i="162"/>
  <c r="F14" i="162"/>
  <c r="F13" i="162"/>
  <c r="F12" i="162"/>
  <c r="F11" i="162"/>
  <c r="F10" i="162"/>
  <c r="F9" i="162"/>
  <c r="F8" i="162"/>
  <c r="F7" i="162"/>
  <c r="C38" i="163" l="1"/>
  <c r="F38" i="163" s="1"/>
  <c r="F39" i="163"/>
  <c r="F25" i="162"/>
  <c r="F33" i="162"/>
  <c r="F15" i="162"/>
  <c r="E39" i="162"/>
  <c r="E38" i="162"/>
  <c r="C26" i="162"/>
  <c r="C39" i="162" s="1"/>
  <c r="F37" i="161"/>
  <c r="C33" i="161"/>
  <c r="F32" i="161"/>
  <c r="F31" i="161"/>
  <c r="F30" i="161"/>
  <c r="F29" i="161"/>
  <c r="F28" i="161"/>
  <c r="F27" i="161"/>
  <c r="C25" i="161"/>
  <c r="F24" i="161"/>
  <c r="F23" i="161"/>
  <c r="F22" i="161"/>
  <c r="F21" i="161"/>
  <c r="F19" i="161"/>
  <c r="F18" i="161"/>
  <c r="F17" i="161"/>
  <c r="E15" i="161"/>
  <c r="E26" i="161" s="1"/>
  <c r="C15" i="161"/>
  <c r="F14" i="161"/>
  <c r="F13" i="161"/>
  <c r="F12" i="161"/>
  <c r="F11" i="161"/>
  <c r="F10" i="161"/>
  <c r="F9" i="161"/>
  <c r="F8" i="161"/>
  <c r="F7" i="161"/>
  <c r="F26" i="162" l="1"/>
  <c r="F40" i="162" s="1"/>
  <c r="C38" i="162"/>
  <c r="F38" i="162" s="1"/>
  <c r="F39" i="162"/>
  <c r="F25" i="161"/>
  <c r="F33" i="161"/>
  <c r="F15" i="161"/>
  <c r="E38" i="161"/>
  <c r="E39" i="161"/>
  <c r="C26" i="161"/>
  <c r="C39" i="161" s="1"/>
  <c r="F34" i="160"/>
  <c r="C33" i="160"/>
  <c r="F32" i="160"/>
  <c r="F31" i="160"/>
  <c r="F30" i="160"/>
  <c r="F29" i="160"/>
  <c r="F28" i="160"/>
  <c r="F27" i="160"/>
  <c r="C25" i="160"/>
  <c r="F24" i="160"/>
  <c r="F23" i="160"/>
  <c r="F22" i="160"/>
  <c r="F21" i="160"/>
  <c r="F19" i="160"/>
  <c r="F18" i="160"/>
  <c r="F17" i="160"/>
  <c r="E15" i="160"/>
  <c r="E26" i="160" s="1"/>
  <c r="C15" i="160"/>
  <c r="F14" i="160"/>
  <c r="F13" i="160"/>
  <c r="F12" i="160"/>
  <c r="F11" i="160"/>
  <c r="F10" i="160"/>
  <c r="F9" i="160"/>
  <c r="F8" i="160"/>
  <c r="F7" i="160"/>
  <c r="F25" i="160" l="1"/>
  <c r="F33" i="160"/>
  <c r="F26" i="161"/>
  <c r="F40" i="161" s="1"/>
  <c r="F39" i="161"/>
  <c r="C38" i="161"/>
  <c r="F38" i="161" s="1"/>
  <c r="F15" i="160"/>
  <c r="F26" i="160" s="1"/>
  <c r="F37" i="160" s="1"/>
  <c r="E35" i="160"/>
  <c r="E36" i="160"/>
  <c r="C26" i="160"/>
  <c r="C36" i="160" s="1"/>
  <c r="F34" i="159"/>
  <c r="C33" i="159"/>
  <c r="F32" i="159"/>
  <c r="F31" i="159"/>
  <c r="F30" i="159"/>
  <c r="F29" i="159"/>
  <c r="F28" i="159"/>
  <c r="F27" i="159"/>
  <c r="C25" i="159"/>
  <c r="F24" i="159"/>
  <c r="F23" i="159"/>
  <c r="F22" i="159"/>
  <c r="F21" i="159"/>
  <c r="F19" i="159"/>
  <c r="F18" i="159"/>
  <c r="F17" i="159"/>
  <c r="E15" i="159"/>
  <c r="C15" i="159"/>
  <c r="C26" i="159" s="1"/>
  <c r="F14" i="159"/>
  <c r="F13" i="159"/>
  <c r="F12" i="159"/>
  <c r="F11" i="159"/>
  <c r="F10" i="159"/>
  <c r="F9" i="159"/>
  <c r="F8" i="159"/>
  <c r="F7" i="159"/>
  <c r="F25" i="159" l="1"/>
  <c r="F33" i="159"/>
  <c r="C35" i="160"/>
  <c r="F35" i="160" s="1"/>
  <c r="F36" i="160"/>
  <c r="C36" i="159"/>
  <c r="C35" i="159" s="1"/>
  <c r="F15" i="159"/>
  <c r="E26" i="159"/>
  <c r="F34" i="158"/>
  <c r="C33" i="158"/>
  <c r="F32" i="158"/>
  <c r="F31" i="158"/>
  <c r="F30" i="158"/>
  <c r="F29" i="158"/>
  <c r="F28" i="158"/>
  <c r="F27" i="158"/>
  <c r="C25" i="158"/>
  <c r="F24" i="158"/>
  <c r="F23" i="158"/>
  <c r="F22" i="158"/>
  <c r="F21" i="158"/>
  <c r="F19" i="158"/>
  <c r="F18" i="158"/>
  <c r="F17" i="158"/>
  <c r="E15" i="158"/>
  <c r="E26" i="158" s="1"/>
  <c r="C15" i="158"/>
  <c r="F14" i="158"/>
  <c r="F13" i="158"/>
  <c r="F12" i="158"/>
  <c r="F11" i="158"/>
  <c r="F10" i="158"/>
  <c r="F9" i="158"/>
  <c r="F8" i="158"/>
  <c r="F7" i="158"/>
  <c r="F26" i="159" l="1"/>
  <c r="F37" i="159" s="1"/>
  <c r="F25" i="158"/>
  <c r="E36" i="159"/>
  <c r="F36" i="159" s="1"/>
  <c r="E35" i="159"/>
  <c r="F35" i="159" s="1"/>
  <c r="F33" i="158"/>
  <c r="F15" i="158"/>
  <c r="F26" i="158" s="1"/>
  <c r="F37" i="158" s="1"/>
  <c r="E35" i="158"/>
  <c r="E36" i="158"/>
  <c r="C26" i="158"/>
  <c r="C36" i="158" s="1"/>
  <c r="F34" i="157"/>
  <c r="C33" i="157"/>
  <c r="F32" i="157"/>
  <c r="F31" i="157"/>
  <c r="F30" i="157"/>
  <c r="F29" i="157"/>
  <c r="F28" i="157"/>
  <c r="F27" i="157"/>
  <c r="C25" i="157"/>
  <c r="F24" i="157"/>
  <c r="F23" i="157"/>
  <c r="F22" i="157"/>
  <c r="F21" i="157"/>
  <c r="F19" i="157"/>
  <c r="F18" i="157"/>
  <c r="F17" i="157"/>
  <c r="E15" i="157"/>
  <c r="E26" i="157" s="1"/>
  <c r="C15" i="157"/>
  <c r="F14" i="157"/>
  <c r="F13" i="157"/>
  <c r="F12" i="157"/>
  <c r="F11" i="157"/>
  <c r="F10" i="157"/>
  <c r="F9" i="157"/>
  <c r="F8" i="157"/>
  <c r="F7" i="157"/>
  <c r="F25" i="157" l="1"/>
  <c r="F36" i="158"/>
  <c r="C35" i="158"/>
  <c r="F35" i="158" s="1"/>
  <c r="F33" i="157"/>
  <c r="F15" i="157"/>
  <c r="F26" i="157" s="1"/>
  <c r="F37" i="157" s="1"/>
  <c r="E35" i="157"/>
  <c r="E36" i="157"/>
  <c r="C26" i="157"/>
  <c r="C36" i="157" s="1"/>
  <c r="F34" i="156"/>
  <c r="C33" i="156"/>
  <c r="F32" i="156"/>
  <c r="F31" i="156"/>
  <c r="F30" i="156"/>
  <c r="F29" i="156"/>
  <c r="F28" i="156"/>
  <c r="F27" i="156"/>
  <c r="C25" i="156"/>
  <c r="F24" i="156"/>
  <c r="F23" i="156"/>
  <c r="F22" i="156"/>
  <c r="F21" i="156"/>
  <c r="F19" i="156"/>
  <c r="F18" i="156"/>
  <c r="F17" i="156"/>
  <c r="E15" i="156"/>
  <c r="E26" i="156" s="1"/>
  <c r="C15" i="156"/>
  <c r="F14" i="156"/>
  <c r="F13" i="156"/>
  <c r="F12" i="156"/>
  <c r="F11" i="156"/>
  <c r="F10" i="156"/>
  <c r="F9" i="156"/>
  <c r="F8" i="156"/>
  <c r="F7" i="156"/>
  <c r="F25" i="156" l="1"/>
  <c r="F33" i="156"/>
  <c r="F36" i="157"/>
  <c r="C35" i="157"/>
  <c r="F35" i="157" s="1"/>
  <c r="F15" i="156"/>
  <c r="F26" i="156" s="1"/>
  <c r="F37" i="156" s="1"/>
  <c r="E35" i="156"/>
  <c r="E36" i="156"/>
  <c r="C26" i="156"/>
  <c r="C36" i="156" s="1"/>
  <c r="F34" i="155"/>
  <c r="C33" i="155"/>
  <c r="F32" i="155"/>
  <c r="F31" i="155"/>
  <c r="F30" i="155"/>
  <c r="F29" i="155"/>
  <c r="F28" i="155"/>
  <c r="F27" i="155"/>
  <c r="C25" i="155"/>
  <c r="F24" i="155"/>
  <c r="F23" i="155"/>
  <c r="F22" i="155"/>
  <c r="F21" i="155"/>
  <c r="F19" i="155"/>
  <c r="F18" i="155"/>
  <c r="F17" i="155"/>
  <c r="E15" i="155"/>
  <c r="E26" i="155" s="1"/>
  <c r="C15" i="155"/>
  <c r="F14" i="155"/>
  <c r="F13" i="155"/>
  <c r="F12" i="155"/>
  <c r="F11" i="155"/>
  <c r="F10" i="155"/>
  <c r="F9" i="155"/>
  <c r="F8" i="155"/>
  <c r="F7" i="155"/>
  <c r="C26" i="155" l="1"/>
  <c r="C36" i="155" s="1"/>
  <c r="C35" i="155" s="1"/>
  <c r="F25" i="155"/>
  <c r="C35" i="156"/>
  <c r="F35" i="156" s="1"/>
  <c r="F36" i="156"/>
  <c r="F15" i="155"/>
  <c r="F26" i="155" s="1"/>
  <c r="F37" i="155" s="1"/>
  <c r="F33" i="155"/>
  <c r="E35" i="155"/>
  <c r="E36" i="155"/>
  <c r="F36" i="155" l="1"/>
  <c r="F35" i="155"/>
  <c r="F34" i="153" l="1"/>
  <c r="C33" i="153"/>
  <c r="F32" i="153"/>
  <c r="F31" i="153"/>
  <c r="F30" i="153"/>
  <c r="F29" i="153"/>
  <c r="F28" i="153"/>
  <c r="F27" i="153"/>
  <c r="C25" i="153"/>
  <c r="F24" i="153"/>
  <c r="F23" i="153"/>
  <c r="F22" i="153"/>
  <c r="F21" i="153"/>
  <c r="F19" i="153"/>
  <c r="F18" i="153"/>
  <c r="F17" i="153"/>
  <c r="E15" i="153"/>
  <c r="E26" i="153" s="1"/>
  <c r="C15" i="153"/>
  <c r="F14" i="153"/>
  <c r="F13" i="153"/>
  <c r="F12" i="153"/>
  <c r="F11" i="153"/>
  <c r="F10" i="153"/>
  <c r="F9" i="153"/>
  <c r="F8" i="153"/>
  <c r="F7" i="153"/>
  <c r="F33" i="153" l="1"/>
  <c r="F25" i="153"/>
  <c r="C26" i="153"/>
  <c r="C36" i="153" s="1"/>
  <c r="C35" i="153" s="1"/>
  <c r="F15" i="153"/>
  <c r="E35" i="153"/>
  <c r="E36" i="153"/>
  <c r="F36" i="153" l="1"/>
  <c r="F26" i="153"/>
  <c r="F37" i="153" s="1"/>
  <c r="F35" i="153"/>
</calcChain>
</file>

<file path=xl/sharedStrings.xml><?xml version="1.0" encoding="utf-8"?>
<sst xmlns="http://schemas.openxmlformats.org/spreadsheetml/2006/main" count="3570" uniqueCount="145">
  <si>
    <t>長期借入金</t>
    <rPh sb="0" eb="2">
      <t>チョウキ</t>
    </rPh>
    <rPh sb="2" eb="4">
      <t>カリイレ</t>
    </rPh>
    <rPh sb="4" eb="5">
      <t>キン</t>
    </rPh>
    <phoneticPr fontId="2"/>
  </si>
  <si>
    <t>建物</t>
    <rPh sb="0" eb="2">
      <t>タテモノ</t>
    </rPh>
    <phoneticPr fontId="2"/>
  </si>
  <si>
    <t>保証金</t>
    <rPh sb="0" eb="3">
      <t>ホショウキン</t>
    </rPh>
    <phoneticPr fontId="2"/>
  </si>
  <si>
    <t>資産の部</t>
    <rPh sb="0" eb="2">
      <t>シサン</t>
    </rPh>
    <rPh sb="3" eb="4">
      <t>ブ</t>
    </rPh>
    <phoneticPr fontId="2"/>
  </si>
  <si>
    <t>　　　　流動資産</t>
    <rPh sb="4" eb="6">
      <t>リュウドウ</t>
    </rPh>
    <rPh sb="6" eb="8">
      <t>シサン</t>
    </rPh>
    <phoneticPr fontId="2"/>
  </si>
  <si>
    <t>現金</t>
    <rPh sb="0" eb="2">
      <t>ゲンキン</t>
    </rPh>
    <phoneticPr fontId="2"/>
  </si>
  <si>
    <t>資産合計</t>
    <rPh sb="0" eb="2">
      <t>シサン</t>
    </rPh>
    <rPh sb="2" eb="4">
      <t>ゴウケイ</t>
    </rPh>
    <phoneticPr fontId="2"/>
  </si>
  <si>
    <t>　　　　固定資産</t>
    <rPh sb="4" eb="6">
      <t>コテイ</t>
    </rPh>
    <rPh sb="6" eb="8">
      <t>シサン</t>
    </rPh>
    <phoneticPr fontId="2"/>
  </si>
  <si>
    <t>負債の部</t>
    <rPh sb="0" eb="2">
      <t>フサイ</t>
    </rPh>
    <rPh sb="3" eb="4">
      <t>ブ</t>
    </rPh>
    <phoneticPr fontId="2"/>
  </si>
  <si>
    <t>負債合計</t>
    <rPh sb="0" eb="2">
      <t>フサイ</t>
    </rPh>
    <rPh sb="2" eb="4">
      <t>ゴウケイ</t>
    </rPh>
    <phoneticPr fontId="2"/>
  </si>
  <si>
    <t>正味財産の部</t>
    <rPh sb="0" eb="2">
      <t>ショウミ</t>
    </rPh>
    <rPh sb="2" eb="4">
      <t>ザイサン</t>
    </rPh>
    <rPh sb="5" eb="6">
      <t>ブ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</si>
  <si>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</si>
  <si>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</si>
  <si>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2"/>
  </si>
  <si>
    <t>当期正味財産</t>
    <rPh sb="0" eb="2">
      <t>トウキ</t>
    </rPh>
    <rPh sb="2" eb="4">
      <t>ショウミ</t>
    </rPh>
    <rPh sb="4" eb="6">
      <t>ザイサン</t>
    </rPh>
    <phoneticPr fontId="2"/>
  </si>
  <si>
    <t>普通預金</t>
    <rPh sb="0" eb="1">
      <t>フ</t>
    </rPh>
    <rPh sb="1" eb="2">
      <t>ツウ</t>
    </rPh>
    <rPh sb="2" eb="4">
      <t>ヨキン</t>
    </rPh>
    <phoneticPr fontId="2"/>
  </si>
  <si>
    <t>車輌運搬具</t>
    <rPh sb="0" eb="2">
      <t>シャリョウ</t>
    </rPh>
    <rPh sb="2" eb="4">
      <t>ウンパン</t>
    </rPh>
    <rPh sb="4" eb="5">
      <t>グ</t>
    </rPh>
    <phoneticPr fontId="2"/>
  </si>
  <si>
    <t>合計</t>
    <rPh sb="0" eb="2">
      <t>ゴウケイ</t>
    </rPh>
    <phoneticPr fontId="2"/>
  </si>
  <si>
    <t>器具備品</t>
    <rPh sb="0" eb="2">
      <t>キグ</t>
    </rPh>
    <rPh sb="2" eb="4">
      <t>ビヒン</t>
    </rPh>
    <phoneticPr fontId="2"/>
  </si>
  <si>
    <t>振替貯金</t>
    <rPh sb="0" eb="1">
      <t>フ</t>
    </rPh>
    <rPh sb="1" eb="2">
      <t>カ</t>
    </rPh>
    <rPh sb="2" eb="4">
      <t>チョキン</t>
    </rPh>
    <phoneticPr fontId="2"/>
  </si>
  <si>
    <t>未払費用</t>
    <rPh sb="0" eb="2">
      <t>ミバラ</t>
    </rPh>
    <rPh sb="2" eb="4">
      <t>ヒヨウ</t>
    </rPh>
    <phoneticPr fontId="2"/>
  </si>
  <si>
    <t>貸借対照表</t>
    <rPh sb="0" eb="2">
      <t>タイシャク</t>
    </rPh>
    <rPh sb="2" eb="5">
      <t>タイショウヒョウ</t>
    </rPh>
    <phoneticPr fontId="2"/>
  </si>
  <si>
    <t>つどいの家はむろ</t>
    <rPh sb="4" eb="5">
      <t>イエ</t>
    </rPh>
    <phoneticPr fontId="2"/>
  </si>
  <si>
    <t>よくする会</t>
    <rPh sb="4" eb="5">
      <t>カイ</t>
    </rPh>
    <phoneticPr fontId="2"/>
  </si>
  <si>
    <t>未収入金</t>
    <rPh sb="0" eb="3">
      <t>ミシュウニュウ</t>
    </rPh>
    <rPh sb="3" eb="4">
      <t>キン</t>
    </rPh>
    <phoneticPr fontId="2"/>
  </si>
  <si>
    <t>貸倒引当金</t>
    <rPh sb="0" eb="2">
      <t>カシダオレ</t>
    </rPh>
    <rPh sb="2" eb="3">
      <t>ヒ</t>
    </rPh>
    <rPh sb="3" eb="4">
      <t>ア</t>
    </rPh>
    <rPh sb="4" eb="5">
      <t>キン</t>
    </rPh>
    <phoneticPr fontId="2"/>
  </si>
  <si>
    <t>修繕積立金</t>
    <rPh sb="0" eb="2">
      <t>シュウゼン</t>
    </rPh>
    <rPh sb="2" eb="4">
      <t>ツミタテ</t>
    </rPh>
    <rPh sb="4" eb="5">
      <t>キン</t>
    </rPh>
    <phoneticPr fontId="2"/>
  </si>
  <si>
    <t>次期繰越正味財産</t>
    <rPh sb="0" eb="2">
      <t>ジキ</t>
    </rPh>
    <rPh sb="2" eb="3">
      <t>ク</t>
    </rPh>
    <rPh sb="3" eb="4">
      <t>コ</t>
    </rPh>
    <rPh sb="4" eb="6">
      <t>ショウミ</t>
    </rPh>
    <rPh sb="6" eb="8">
      <t>ザイサン</t>
    </rPh>
    <phoneticPr fontId="2"/>
  </si>
  <si>
    <t>預り金</t>
    <rPh sb="0" eb="1">
      <t>アズ</t>
    </rPh>
    <rPh sb="2" eb="3">
      <t>キン</t>
    </rPh>
    <phoneticPr fontId="2"/>
  </si>
  <si>
    <t>未払法人税</t>
    <rPh sb="0" eb="2">
      <t>ミバラ</t>
    </rPh>
    <rPh sb="2" eb="4">
      <t>ホウジン</t>
    </rPh>
    <rPh sb="4" eb="5">
      <t>ゼイ</t>
    </rPh>
    <phoneticPr fontId="2"/>
  </si>
  <si>
    <t>構築物</t>
    <rPh sb="0" eb="3">
      <t>コウチクブツ</t>
    </rPh>
    <phoneticPr fontId="2"/>
  </si>
  <si>
    <t>預託金</t>
    <rPh sb="0" eb="3">
      <t>ヨタクキン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</si>
  <si>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</si>
  <si>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前払費用</t>
    <rPh sb="0" eb="2">
      <t>マエバライ</t>
    </rPh>
    <rPh sb="2" eb="4">
      <t>ヒヨウ</t>
    </rPh>
    <phoneticPr fontId="2"/>
  </si>
  <si>
    <t>立替金</t>
    <rPh sb="0" eb="3">
      <t>タテカエキン</t>
    </rPh>
    <phoneticPr fontId="2"/>
  </si>
  <si>
    <t>仮払税金</t>
    <rPh sb="0" eb="2">
      <t>カリバライ</t>
    </rPh>
    <rPh sb="2" eb="4">
      <t>ゼイキン</t>
    </rPh>
    <phoneticPr fontId="2"/>
  </si>
  <si>
    <t xml:space="preserve">２０16年度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</si>
  <si>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2016年　4月1日から2016年 4月30日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</si>
  <si>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正味財産+負債</t>
    <rPh sb="0" eb="2">
      <t>ショウミ</t>
    </rPh>
    <rPh sb="2" eb="4">
      <t>ザイサン</t>
    </rPh>
    <rPh sb="5" eb="7">
      <t>フサイ</t>
    </rPh>
    <phoneticPr fontId="2"/>
  </si>
  <si>
    <t>　　　　　2016年　4月1日から2016年 5月31日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</si>
  <si>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4月1日から2016年 6月30日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</si>
  <si>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4月1日から2016年 7月31日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</si>
  <si>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4月1日から2016年 8月31日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</si>
  <si>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立替金2</t>
    <rPh sb="0" eb="3">
      <t>タテカエキン</t>
    </rPh>
    <phoneticPr fontId="2"/>
  </si>
  <si>
    <t>　　　　　2016年　4月1日から2016年 9月30日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</si>
  <si>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4月1日から2016年 10月31日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</si>
  <si>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2016年　4月1日から2016年 11月30日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</si>
  <si>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2016年　4月1日から2016年 12月31日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</si>
  <si>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2016年　4月1日から2017年 1月31日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</si>
  <si>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4月1日から2017年 2月28日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</si>
  <si>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2016年　4月1日から2017年 3月31日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</si>
  <si>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仮払金</t>
    <rPh sb="0" eb="1">
      <t>カリ</t>
    </rPh>
    <rPh sb="1" eb="2">
      <t>ハラ</t>
    </rPh>
    <rPh sb="2" eb="3">
      <t>キン</t>
    </rPh>
    <phoneticPr fontId="2"/>
  </si>
  <si>
    <t xml:space="preserve">2016年度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</si>
  <si>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 xml:space="preserve">2017年度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</si>
  <si>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2017年　4月1日から2018年 4月30日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</si>
  <si>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4月1日から2018年 5月31日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</si>
  <si>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4月1日から2018年 6月30日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</si>
  <si>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4月1日から2017年 7月31日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</si>
  <si>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4月1日から2017年 8月31日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</si>
  <si>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4月1日から2017年 9月30日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</si>
  <si>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4月1日から2017年 10月31日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</si>
  <si>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2017年　4月1日から2017年 11月30日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</si>
  <si>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立替金２</t>
    <rPh sb="0" eb="3">
      <t>タテカエキン</t>
    </rPh>
    <phoneticPr fontId="2"/>
  </si>
  <si>
    <t>　　　　　2017年　4月1日から2017年 12月31日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</si>
  <si>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2017年　4月1日から2018年 1月31日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</si>
  <si>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4月1日から2018年 2月28日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</si>
  <si>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2017年　4月1日から2018年 3月31日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</si>
  <si>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その他無形固定資産</t>
    <rPh sb="2" eb="3">
      <t>タ</t>
    </rPh>
    <rPh sb="3" eb="5">
      <t>ムケイ</t>
    </rPh>
    <rPh sb="5" eb="7">
      <t>コテイ</t>
    </rPh>
    <rPh sb="7" eb="9">
      <t>シサン</t>
    </rPh>
    <phoneticPr fontId="2"/>
  </si>
  <si>
    <t>前受金</t>
    <rPh sb="0" eb="3">
      <t>マエウケキン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</si>
  <si>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</si>
  <si>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 xml:space="preserve">2018年度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</si>
  <si>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2018年　4月1日から2018年 4月30日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</si>
  <si>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前　受　金</t>
    <rPh sb="0" eb="1">
      <t>マエ</t>
    </rPh>
    <rPh sb="2" eb="3">
      <t>ウケ</t>
    </rPh>
    <rPh sb="4" eb="5">
      <t>キン</t>
    </rPh>
    <phoneticPr fontId="2"/>
  </si>
  <si>
    <t>　　　　　2018年　4月1日から2018年 5月31日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</si>
  <si>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4月1日から2018年 6月30日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</si>
  <si>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4月1日から2018年 7月31日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</si>
  <si>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4月1日から2018年 8月31日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</si>
  <si>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4月1日から2018年 9月30日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</si>
  <si>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4月1日から2018年 10月31日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</si>
  <si>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2018年　4月1日から2018年 11月30日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</si>
  <si>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2018年　4月1日から2018年 12月31日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</si>
  <si>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2018年　4月1日から2019年 1月31日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</si>
  <si>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4月1日から2019年 2月28日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</si>
  <si>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2018年　4月1日から2019年 3月31日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</si>
  <si>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未払金</t>
    <rPh sb="0" eb="2">
      <t>ミバラ</t>
    </rPh>
    <rPh sb="2" eb="3">
      <t>キン</t>
    </rPh>
    <phoneticPr fontId="2"/>
  </si>
  <si>
    <t>決算</t>
    <rPh sb="0" eb="2">
      <t>ケッサン</t>
    </rPh>
    <phoneticPr fontId="2"/>
  </si>
  <si>
    <t xml:space="preserve">2019年度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</si>
  <si>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2019年　4月1日から2019年 4月30日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</si>
  <si>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4月1日から2019年 5月31日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</si>
  <si>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4月1日から2019年 6月30日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</si>
  <si>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4月1日から2019年 7月31日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</si>
  <si>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4月1日から2019年 8月31日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</si>
  <si>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4月1日から2019年 9月30日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</si>
  <si>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仮払税金</t>
    <rPh sb="0" eb="2">
      <t>カリバラ</t>
    </rPh>
    <rPh sb="2" eb="4">
      <t>ゼイキン</t>
    </rPh>
    <phoneticPr fontId="2"/>
  </si>
  <si>
    <t>　　　　　2019年　4月1日から2019年 11月30日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</si>
  <si>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2019年　4月1日から2019年 10月31日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</si>
  <si>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2019年　4月1日から2019年 12月31日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</si>
  <si>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2019年　4月1日から2020年 1月31日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</si>
  <si>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4月1日から2020年 2月29日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</si>
  <si>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2019年　4月1日から2020年 3月31日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</si>
  <si>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前払費用</t>
    <rPh sb="0" eb="2">
      <t>マエバラ</t>
    </rPh>
    <rPh sb="2" eb="4">
      <t>ヒヨウ</t>
    </rPh>
    <phoneticPr fontId="2"/>
  </si>
  <si>
    <t>長期前払費用</t>
    <rPh sb="0" eb="2">
      <t>チョウキ</t>
    </rPh>
    <rPh sb="2" eb="4">
      <t>マエバラ</t>
    </rPh>
    <rPh sb="4" eb="6">
      <t>ヒヨウ</t>
    </rPh>
    <phoneticPr fontId="2"/>
  </si>
  <si>
    <t>仮受金</t>
    <rPh sb="0" eb="1">
      <t>カリ</t>
    </rPh>
    <rPh sb="1" eb="2">
      <t>ウケ</t>
    </rPh>
    <rPh sb="2" eb="3">
      <t>キン</t>
    </rPh>
    <phoneticPr fontId="2"/>
  </si>
  <si>
    <t>前払費用</t>
    <rPh sb="0" eb="2">
      <t>マエバラ</t>
    </rPh>
    <rPh sb="2" eb="4">
      <t>ヒヨウ</t>
    </rPh>
    <phoneticPr fontId="2"/>
  </si>
  <si>
    <t xml:space="preserve">2020年度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</si>
  <si>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2020年　4月1日から2020年 4月30日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</si>
  <si>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4月1日から2020年 5月31日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</si>
  <si>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4月1日から2020年 6月30日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</si>
  <si>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4月1日から2020年 7月31日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</si>
  <si>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4月1日から2020年 8月31日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</si>
  <si>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仮受金</t>
    <rPh sb="0" eb="3">
      <t>カリウケキン</t>
    </rPh>
    <phoneticPr fontId="2"/>
  </si>
  <si>
    <t>　　　　　2020年　4月1日から2020年 9月30日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</si>
  <si>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仮払金</t>
    <rPh sb="0" eb="3">
      <t>カリバライキン</t>
    </rPh>
    <phoneticPr fontId="2"/>
  </si>
  <si>
    <t>仮払金</t>
    <rPh sb="0" eb="2">
      <t>カリバラ</t>
    </rPh>
    <rPh sb="2" eb="3">
      <t>キン</t>
    </rPh>
    <phoneticPr fontId="2"/>
  </si>
  <si>
    <t>仮払金</t>
    <rPh sb="0" eb="3">
      <t>カリバライキン</t>
    </rPh>
    <phoneticPr fontId="2"/>
  </si>
  <si>
    <t>　　　　　2020年　4月1日から2020年 10月31日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</si>
  <si>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2020年　4月1日から2020年 11月30日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</si>
  <si>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</si>
  <si>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</si>
  <si>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</si>
  <si>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　　　　　2020年　4月1日から2020年 12月31日　　　</t>
    <rPh sb="9" eb="10">
      <t>ネン</t>
    </rPh>
    <rPh sb="12" eb="13">
      <t>ガツ</t>
    </rPh>
    <rPh sb="14" eb="15">
      <t>ヒ</t>
    </rPh>
    <rPh sb="21" eb="22">
      <t>ネン</t>
    </rPh>
    <rPh sb="25" eb="26">
      <t>ガツ</t>
    </rPh>
    <rPh sb="28" eb="29">
      <t>ヒ</t>
    </rPh>
    <phoneticPr fontId="2"/>
  </si>
  <si>
    <t>　　　　　2020年　4月1日から2021年 1月31日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</si>
  <si>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4月1日から2021年 2月28日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</si>
  <si>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>　　　　　2020年　4月1日から2021年 3月31日　　　</t>
    <rPh sb="9" eb="10">
      <t>ネン</t>
    </rPh>
    <rPh sb="12" eb="13">
      <t>ガツ</t>
    </rPh>
    <rPh sb="14" eb="15">
      <t>ヒ</t>
    </rPh>
    <rPh sb="21" eb="22">
      <t>ネン</t>
    </rPh>
    <rPh sb="24" eb="25">
      <t>ガツ</t>
    </rPh>
    <rPh sb="27" eb="28">
      <t>ヒ</t>
    </rPh>
    <phoneticPr fontId="2"/>
  </si>
  <si>
    <t xml:space="preserve">2021年度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</si>
  <si>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2021年　4月1日から年 4月30日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</si>
  <si>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5月31日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</si>
  <si>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6月30日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</si>
  <si>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7月31日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</si>
  <si>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8月31日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</si>
  <si>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9月30日　　　</t>
    <rPh sb="9" eb="10">
      <t>ネン</t>
    </rPh>
    <rPh sb="12" eb="13">
      <t>ガツ</t>
    </rPh>
    <rPh sb="14" eb="15">
      <t>ヒ</t>
    </rPh>
    <rPh sb="17" eb="18">
      <t>ネン</t>
    </rPh>
    <rPh sb="20" eb="21">
      <t>ガツ</t>
    </rPh>
    <rPh sb="23" eb="24">
      <t>ヒ</t>
    </rPh>
    <phoneticPr fontId="2"/>
  </si>
  <si>
    <t>　　　　　2021年　4月1日から年 11月30日　　　</t>
    <rPh sb="9" eb="10">
      <t>ネン</t>
    </rPh>
    <rPh sb="12" eb="13">
      <t>ガツ</t>
    </rPh>
    <rPh sb="14" eb="15">
      <t>ヒ</t>
    </rPh>
    <rPh sb="17" eb="18">
      <t>ネン</t>
    </rPh>
    <rPh sb="21" eb="22">
      <t>ガツ</t>
    </rPh>
    <rPh sb="24" eb="25">
      <t>ヒ</t>
    </rPh>
    <phoneticPr fontId="2"/>
  </si>
  <si>
    <t>　　　　　2021年　4月1日から年 10月31日　　　</t>
    <rPh sb="9" eb="10">
      <t>ネン</t>
    </rPh>
    <rPh sb="12" eb="13">
      <t>ガツ</t>
    </rPh>
    <rPh sb="14" eb="15">
      <t>ヒ</t>
    </rPh>
    <rPh sb="17" eb="18">
      <t>ネン</t>
    </rPh>
    <rPh sb="21" eb="22">
      <t>ガツ</t>
    </rPh>
    <rPh sb="24" eb="25">
      <t>ヒ</t>
    </rPh>
    <phoneticPr fontId="2"/>
  </si>
  <si>
    <t>　　　　　2021年　4月1日から年 12月31日　　　</t>
    <rPh sb="9" eb="10">
      <t>ネン</t>
    </rPh>
    <rPh sb="12" eb="13">
      <t>ガツ</t>
    </rPh>
    <rPh sb="14" eb="15">
      <t>ヒ</t>
    </rPh>
    <rPh sb="17" eb="18">
      <t>ネン</t>
    </rPh>
    <rPh sb="21" eb="22">
      <t>ガツ</t>
    </rPh>
    <rPh sb="24" eb="25">
      <t>ヒ</t>
    </rPh>
    <phoneticPr fontId="2"/>
  </si>
  <si>
    <t>　　　　　2021年　4月1日から 2022年 1月31日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</si>
  <si>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>　　　　　2021年　4月1日から 2022年 2月28日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</si>
  <si>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 xml:space="preserve">2022年度  　高槻の高齢社会をよくする会 </t>
    <rPh sb="4" eb="6">
      <t>ネンド</t>
    </rPh>
    <rPh sb="9" eb="11">
      <t>タカツキ</t>
    </rPh>
    <rPh sb="12" eb="14">
      <t>コウレイ</t>
    </rPh>
    <rPh sb="14" eb="16">
      <t>シャカイ</t>
    </rPh>
    <rPh sb="21" eb="22">
      <t>カイ</t>
    </rPh>
    <phoneticPr fontId="2"/>
  </si>
  <si>
    <t>　　　　　2022年　4月1日から 2022年 4月30日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</si>
  <si>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>　　　　　2021年　4月1日から 2022年 4月30日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</si>
  <si>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>　　　　　2022年　4月1日から 2022年 5月31日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</si>
  <si>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>よくする会</t>
    <rPh sb="4" eb="5">
      <t>カイ</t>
    </rPh>
    <phoneticPr fontId="2"/>
  </si>
  <si>
    <t>　　　　　　 2022年 3月31日　　　</t>
    <rPh sb="11" eb="12">
      <t>ネン</t>
    </rPh>
    <rPh sb="14" eb="15">
      <t>ガツ</t>
    </rPh>
    <rPh sb="17" eb="18">
      <t>ヒ</t>
    </rPh>
    <phoneticPr fontId="2"/>
  </si>
  <si>
    <t>　　　　　2022年  4月1日から 2022年 6月30日　　　</t>
    <rPh sb="9" eb="10">
      <t>ネン</t>
    </rPh>
    <rPh sb="13" eb="14">
      <t>ガツ</t>
    </rPh>
    <rPh sb="15" eb="16">
      <t>ヒ</t>
    </rPh>
    <rPh sb="23" eb="24">
      <t>ネン</t>
    </rPh>
    <rPh sb="26" eb="27">
      <t>ガツ</t>
    </rPh>
    <rPh sb="29" eb="30">
      <t>ヒ</t>
    </rPh>
    <phoneticPr fontId="2"/>
  </si>
  <si>
    <t>　　　　　2022年 4月1日から 2022年 7月31日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</si>
  <si>
    <t>　　　　　2022年 4月1日から 2022年 8月31日　　　</t>
    <rPh sb="9" eb="10">
      <t>ネン</t>
    </rPh>
    <rPh sb="12" eb="13">
      <t>ガツ</t>
    </rPh>
    <rPh sb="14" eb="15">
      <t>ヒ</t>
    </rPh>
    <rPh sb="22" eb="23">
      <t>ネン</t>
    </rPh>
    <rPh sb="25" eb="26">
      <t>ガツ</t>
    </rPh>
    <rPh sb="28" eb="2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</si>
</sst>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#,##0;[Red]#,##0"/>
    <numFmt numFmtId="179" formatCode="0_ ;[Red]\-0\ "/>
    <numFmt numFmtId="180" formatCode="#,##0_);[Red]\(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AR P明朝体U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 P明朝体U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 applyBorder="1"/>
    <xf numFmtId="38" fontId="4" fillId="0" borderId="0" xfId="1" applyFont="1" applyBorder="1"/>
    <xf numFmtId="0" fontId="0" fillId="0" borderId="0" xfId="0" applyBorder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8" fontId="4" fillId="0" borderId="7" xfId="1" applyFont="1" applyBorder="1" applyAlignment="1">
      <alignment horizontal="right"/>
    </xf>
    <xf numFmtId="38" fontId="4" fillId="0" borderId="2" xfId="1" applyFont="1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center"/>
    </xf>
    <xf numFmtId="38" fontId="4" fillId="0" borderId="3" xfId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38" fontId="4" fillId="0" borderId="7" xfId="1" applyFont="1" applyBorder="1"/>
    <xf numFmtId="38" fontId="4" fillId="0" borderId="5" xfId="1" applyFont="1" applyBorder="1" applyAlignment="1">
      <alignment horizontal="right"/>
    </xf>
    <xf numFmtId="38" fontId="4" fillId="0" borderId="11" xfId="1" applyFont="1" applyBorder="1"/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0" fontId="1" fillId="0" borderId="0" xfId="0" applyFont="1" applyBorder="1"/>
    <xf numFmtId="177" fontId="4" fillId="0" borderId="15" xfId="0" applyNumberFormat="1" applyFont="1" applyBorder="1"/>
    <xf numFmtId="0" fontId="4" fillId="0" borderId="17" xfId="0" applyFont="1" applyBorder="1" applyAlignment="1">
      <alignment horizontal="right"/>
    </xf>
    <xf numFmtId="38" fontId="4" fillId="0" borderId="18" xfId="1" applyFont="1" applyBorder="1" applyAlignment="1">
      <alignment horizontal="right"/>
    </xf>
    <xf numFmtId="177" fontId="4" fillId="0" borderId="14" xfId="0" applyNumberFormat="1" applyFont="1" applyBorder="1"/>
    <xf numFmtId="38" fontId="4" fillId="0" borderId="21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178" fontId="4" fillId="0" borderId="19" xfId="1" applyNumberFormat="1" applyFont="1" applyBorder="1" applyAlignment="1">
      <alignment horizontal="right"/>
    </xf>
    <xf numFmtId="179" fontId="0" fillId="0" borderId="0" xfId="0" applyNumberFormat="1" applyBorder="1"/>
    <xf numFmtId="179" fontId="4" fillId="0" borderId="5" xfId="1" applyNumberFormat="1" applyFont="1" applyBorder="1" applyAlignment="1">
      <alignment horizontal="right"/>
    </xf>
    <xf numFmtId="176" fontId="4" fillId="0" borderId="2" xfId="1" applyNumberFormat="1" applyFont="1" applyBorder="1" applyAlignment="1">
      <alignment horizontal="right"/>
    </xf>
    <xf numFmtId="176" fontId="5" fillId="0" borderId="2" xfId="1" applyNumberFormat="1" applyFont="1" applyBorder="1" applyAlignment="1">
      <alignment horizontal="right"/>
    </xf>
    <xf numFmtId="180" fontId="5" fillId="0" borderId="15" xfId="0" applyNumberFormat="1" applyFont="1" applyBorder="1"/>
    <xf numFmtId="38" fontId="4" fillId="0" borderId="11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Alignment="1"/>
    <xf numFmtId="177" fontId="5" fillId="0" borderId="15" xfId="0" applyNumberFormat="1" applyFont="1" applyBorder="1"/>
    <xf numFmtId="178" fontId="4" fillId="0" borderId="16" xfId="1" applyNumberFormat="1" applyFont="1" applyBorder="1" applyAlignment="1">
      <alignment horizontal="right"/>
    </xf>
    <xf numFmtId="38" fontId="7" fillId="0" borderId="2" xfId="1" applyFont="1" applyBorder="1" applyAlignment="1">
      <alignment horizontal="right"/>
    </xf>
    <xf numFmtId="0" fontId="0" fillId="0" borderId="14" xfId="0" applyBorder="1" applyAlignment="1"/>
    <xf numFmtId="0" fontId="0" fillId="0" borderId="18" xfId="0" applyBorder="1" applyAlignment="1"/>
    <xf numFmtId="0" fontId="0" fillId="0" borderId="15" xfId="0" applyBorder="1" applyAlignment="1"/>
    <xf numFmtId="180" fontId="0" fillId="0" borderId="15" xfId="0" applyNumberFormat="1" applyBorder="1" applyAlignment="1"/>
    <xf numFmtId="180" fontId="4" fillId="0" borderId="20" xfId="1" applyNumberFormat="1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178" fontId="4" fillId="0" borderId="23" xfId="1" applyNumberFormat="1" applyFont="1" applyBorder="1" applyAlignment="1">
      <alignment horizontal="right"/>
    </xf>
    <xf numFmtId="178" fontId="5" fillId="0" borderId="24" xfId="1" applyNumberFormat="1" applyFont="1" applyBorder="1" applyAlignment="1">
      <alignment horizontal="right"/>
    </xf>
    <xf numFmtId="38" fontId="4" fillId="0" borderId="26" xfId="1" applyFont="1" applyBorder="1" applyAlignment="1">
      <alignment horizontal="right"/>
    </xf>
    <xf numFmtId="178" fontId="4" fillId="0" borderId="4" xfId="1" applyNumberFormat="1" applyFont="1" applyBorder="1" applyAlignment="1">
      <alignment horizontal="right"/>
    </xf>
    <xf numFmtId="0" fontId="11" fillId="0" borderId="0" xfId="0" applyFont="1" applyBorder="1"/>
    <xf numFmtId="0" fontId="7" fillId="2" borderId="23" xfId="0" applyFont="1" applyFill="1" applyBorder="1" applyAlignment="1">
      <alignment horizontal="left"/>
    </xf>
    <xf numFmtId="178" fontId="7" fillId="2" borderId="25" xfId="1" applyNumberFormat="1" applyFont="1" applyFill="1" applyBorder="1" applyAlignment="1">
      <alignment horizontal="right"/>
    </xf>
    <xf numFmtId="178" fontId="7" fillId="2" borderId="24" xfId="1" applyNumberFormat="1" applyFont="1" applyFill="1" applyBorder="1" applyAlignment="1">
      <alignment horizontal="right"/>
    </xf>
    <xf numFmtId="38" fontId="7" fillId="2" borderId="26" xfId="1" applyFont="1" applyFill="1" applyBorder="1" applyAlignment="1">
      <alignment horizontal="right"/>
    </xf>
    <xf numFmtId="38" fontId="4" fillId="0" borderId="22" xfId="1" applyFont="1" applyBorder="1" applyAlignment="1">
      <alignment horizontal="right"/>
    </xf>
    <xf numFmtId="0" fontId="4" fillId="0" borderId="27" xfId="0" applyFont="1" applyBorder="1" applyAlignment="1">
      <alignment horizontal="left"/>
    </xf>
    <xf numFmtId="38" fontId="4" fillId="0" borderId="27" xfId="1" applyFont="1" applyBorder="1" applyAlignment="1">
      <alignment horizontal="right"/>
    </xf>
    <xf numFmtId="38" fontId="4" fillId="0" borderId="28" xfId="1" applyFont="1" applyBorder="1" applyAlignment="1">
      <alignment horizontal="right"/>
    </xf>
    <xf numFmtId="177" fontId="4" fillId="0" borderId="29" xfId="0" applyNumberFormat="1" applyFont="1" applyBorder="1"/>
    <xf numFmtId="38" fontId="4" fillId="0" borderId="30" xfId="1" applyFont="1" applyBorder="1" applyAlignment="1">
      <alignment horizontal="right"/>
    </xf>
    <xf numFmtId="0" fontId="0" fillId="0" borderId="31" xfId="0" applyBorder="1"/>
    <xf numFmtId="0" fontId="0" fillId="0" borderId="31" xfId="0" applyFont="1" applyBorder="1" applyAlignment="1">
      <alignment horizontal="center"/>
    </xf>
    <xf numFmtId="176" fontId="12" fillId="0" borderId="2" xfId="1" applyNumberFormat="1" applyFont="1" applyBorder="1" applyAlignment="1">
      <alignment horizontal="right"/>
    </xf>
    <xf numFmtId="38" fontId="0" fillId="0" borderId="0" xfId="0" applyNumberFormat="1" applyBorder="1"/>
    <xf numFmtId="177" fontId="4" fillId="0" borderId="25" xfId="0" applyNumberFormat="1" applyFont="1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0" borderId="19" xfId="0" applyBorder="1"/>
    <xf numFmtId="0" fontId="4" fillId="0" borderId="4" xfId="0" applyFont="1" applyBorder="1"/>
    <xf numFmtId="0" fontId="4" fillId="0" borderId="2" xfId="0" applyFont="1" applyBorder="1" applyAlignment="1">
      <alignment horizontal="left" shrinkToFit="1"/>
    </xf>
    <xf numFmtId="0" fontId="4" fillId="0" borderId="0" xfId="0" applyFont="1" applyBorder="1" applyAlignment="1"/>
    <xf numFmtId="0" fontId="0" fillId="0" borderId="0" xfId="0" applyAlignment="1"/>
    <xf numFmtId="0" fontId="4" fillId="0" borderId="0" xfId="0" applyFont="1" applyBorder="1" applyAlignment="1">
      <alignment horizontal="left"/>
    </xf>
    <xf numFmtId="0" fontId="4" fillId="0" borderId="35" xfId="0" applyFont="1" applyBorder="1" applyAlignment="1"/>
    <xf numFmtId="0" fontId="4" fillId="0" borderId="38" xfId="0" applyFont="1" applyBorder="1" applyAlignment="1"/>
    <xf numFmtId="0" fontId="4" fillId="0" borderId="37" xfId="0" applyFont="1" applyBorder="1" applyAlignment="1"/>
    <xf numFmtId="0" fontId="13" fillId="0" borderId="34" xfId="0" applyFont="1" applyBorder="1" applyAlignment="1">
      <alignment horizontal="center" vertical="center"/>
    </xf>
    <xf numFmtId="38" fontId="13" fillId="0" borderId="36" xfId="0" applyNumberFormat="1" applyFont="1" applyBorder="1" applyAlignment="1"/>
    <xf numFmtId="0" fontId="4" fillId="0" borderId="39" xfId="0" applyFont="1" applyBorder="1" applyAlignment="1">
      <alignment horizontal="left"/>
    </xf>
    <xf numFmtId="178" fontId="4" fillId="0" borderId="29" xfId="1" applyNumberFormat="1" applyFont="1" applyBorder="1" applyAlignment="1">
      <alignment horizontal="right"/>
    </xf>
    <xf numFmtId="0" fontId="4" fillId="0" borderId="40" xfId="0" applyFont="1" applyBorder="1" applyAlignment="1">
      <alignment horizontal="left"/>
    </xf>
    <xf numFmtId="38" fontId="4" fillId="0" borderId="41" xfId="1" applyFont="1" applyBorder="1" applyAlignment="1">
      <alignment horizontal="right"/>
    </xf>
    <xf numFmtId="177" fontId="4" fillId="0" borderId="42" xfId="0" applyNumberFormat="1" applyFont="1" applyBorder="1"/>
    <xf numFmtId="38" fontId="4" fillId="0" borderId="43" xfId="1" applyFont="1" applyBorder="1" applyAlignment="1">
      <alignment horizontal="right"/>
    </xf>
    <xf numFmtId="0" fontId="4" fillId="0" borderId="44" xfId="0" applyFont="1" applyBorder="1" applyAlignment="1">
      <alignment horizontal="left"/>
    </xf>
    <xf numFmtId="38" fontId="4" fillId="0" borderId="44" xfId="1" applyFont="1" applyBorder="1" applyAlignment="1">
      <alignment horizontal="right"/>
    </xf>
    <xf numFmtId="177" fontId="4" fillId="0" borderId="44" xfId="0" applyNumberFormat="1" applyFont="1" applyBorder="1"/>
    <xf numFmtId="38" fontId="4" fillId="0" borderId="0" xfId="1" applyFont="1" applyBorder="1" applyAlignment="1">
      <alignment horizontal="right"/>
    </xf>
    <xf numFmtId="177" fontId="4" fillId="0" borderId="0" xfId="0" applyNumberFormat="1" applyFont="1" applyBorder="1"/>
    <xf numFmtId="0" fontId="4" fillId="0" borderId="45" xfId="0" applyFont="1" applyBorder="1" applyAlignment="1">
      <alignment horizontal="left"/>
    </xf>
    <xf numFmtId="38" fontId="4" fillId="0" borderId="45" xfId="1" applyFont="1" applyBorder="1" applyAlignment="1">
      <alignment horizontal="right"/>
    </xf>
    <xf numFmtId="177" fontId="4" fillId="0" borderId="45" xfId="0" applyNumberFormat="1" applyFont="1" applyBorder="1"/>
    <xf numFmtId="177" fontId="7" fillId="2" borderId="25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176" fontId="4" fillId="0" borderId="2" xfId="1" applyNumberFormat="1" applyFont="1" applyFill="1" applyBorder="1" applyAlignment="1">
      <alignment horizontal="right"/>
    </xf>
    <xf numFmtId="180" fontId="4" fillId="0" borderId="14" xfId="1" applyNumberFormat="1" applyFont="1" applyBorder="1" applyAlignment="1">
      <alignment horizontal="right"/>
    </xf>
    <xf numFmtId="0" fontId="4" fillId="0" borderId="47" xfId="0" applyFont="1" applyBorder="1" applyAlignment="1">
      <alignment horizontal="left"/>
    </xf>
    <xf numFmtId="176" fontId="4" fillId="0" borderId="47" xfId="1" applyNumberFormat="1" applyFont="1" applyBorder="1" applyAlignment="1">
      <alignment horizontal="right"/>
    </xf>
    <xf numFmtId="38" fontId="4" fillId="0" borderId="48" xfId="1" applyFont="1" applyBorder="1" applyAlignment="1">
      <alignment horizontal="right"/>
    </xf>
    <xf numFmtId="177" fontId="4" fillId="0" borderId="49" xfId="0" applyNumberFormat="1" applyFont="1" applyBorder="1"/>
    <xf numFmtId="38" fontId="4" fillId="0" borderId="46" xfId="1" applyFont="1" applyBorder="1" applyAlignment="1">
      <alignment horizontal="right"/>
    </xf>
    <xf numFmtId="0" fontId="4" fillId="0" borderId="50" xfId="0" applyFont="1" applyBorder="1" applyAlignment="1">
      <alignment horizontal="left"/>
    </xf>
    <xf numFmtId="0" fontId="0" fillId="0" borderId="51" xfId="0" applyBorder="1"/>
    <xf numFmtId="0" fontId="0" fillId="0" borderId="54" xfId="0" applyBorder="1"/>
    <xf numFmtId="0" fontId="0" fillId="0" borderId="53" xfId="0" applyBorder="1"/>
    <xf numFmtId="38" fontId="4" fillId="0" borderId="52" xfId="1" applyFont="1" applyBorder="1"/>
    <xf numFmtId="0" fontId="8" fillId="0" borderId="0" xfId="0" applyFont="1" applyAlignment="1">
      <alignment horizontal="center"/>
    </xf>
    <xf numFmtId="176" fontId="7" fillId="2" borderId="25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38" fontId="4" fillId="0" borderId="25" xfId="1" applyFont="1" applyBorder="1" applyAlignment="1">
      <alignment horizontal="right"/>
    </xf>
    <xf numFmtId="0" fontId="8" fillId="0" borderId="0" xfId="0" applyFont="1" applyAlignment="1">
      <alignment horizontal="center"/>
    </xf>
    <xf numFmtId="38" fontId="13" fillId="0" borderId="56" xfId="0" applyNumberFormat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/>
    <xf numFmtId="38" fontId="0" fillId="0" borderId="2" xfId="1" applyFont="1" applyBorder="1"/>
    <xf numFmtId="38" fontId="0" fillId="0" borderId="30" xfId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0" fontId="4" fillId="0" borderId="29" xfId="1" applyNumberFormat="1" applyFont="1" applyBorder="1" applyAlignment="1">
      <alignment horizontal="right"/>
    </xf>
    <xf numFmtId="177" fontId="4" fillId="0" borderId="57" xfId="0" applyNumberFormat="1" applyFont="1" applyBorder="1"/>
    <xf numFmtId="38" fontId="4" fillId="0" borderId="58" xfId="1" applyFont="1" applyBorder="1" applyAlignment="1">
      <alignment horizontal="right"/>
    </xf>
    <xf numFmtId="178" fontId="4" fillId="0" borderId="59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8" fontId="4" fillId="0" borderId="15" xfId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80" fontId="4" fillId="0" borderId="15" xfId="0" applyNumberFormat="1" applyFont="1" applyBorder="1" applyAlignment="1"/>
    <xf numFmtId="0" fontId="4" fillId="0" borderId="16" xfId="0" applyFont="1" applyBorder="1"/>
    <xf numFmtId="178" fontId="4" fillId="0" borderId="60" xfId="1" applyNumberFormat="1" applyFont="1" applyBorder="1" applyAlignment="1">
      <alignment horizontal="right"/>
    </xf>
    <xf numFmtId="38" fontId="0" fillId="0" borderId="31" xfId="0" applyNumberFormat="1" applyBorder="1"/>
    <xf numFmtId="38" fontId="4" fillId="0" borderId="61" xfId="1" applyFont="1" applyBorder="1" applyAlignment="1">
      <alignment horizontal="right"/>
    </xf>
    <xf numFmtId="38" fontId="4" fillId="0" borderId="20" xfId="1" applyFont="1" applyBorder="1" applyAlignment="1">
      <alignment horizontal="right"/>
    </xf>
    <xf numFmtId="38" fontId="4" fillId="0" borderId="62" xfId="1" applyFont="1" applyBorder="1" applyAlignment="1">
      <alignment horizontal="right"/>
    </xf>
    <xf numFmtId="38" fontId="4" fillId="0" borderId="63" xfId="1" applyFont="1" applyBorder="1" applyAlignment="1">
      <alignment horizontal="right"/>
    </xf>
    <xf numFmtId="38" fontId="4" fillId="0" borderId="57" xfId="1" applyFont="1" applyBorder="1" applyAlignment="1">
      <alignment horizontal="right"/>
    </xf>
    <xf numFmtId="178" fontId="4" fillId="0" borderId="65" xfId="1" applyNumberFormat="1" applyFont="1" applyBorder="1" applyAlignment="1">
      <alignment horizontal="right"/>
    </xf>
    <xf numFmtId="178" fontId="4" fillId="0" borderId="64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4" fillId="0" borderId="66" xfId="0" applyFont="1" applyBorder="1" applyAlignment="1">
      <alignment horizontal="left"/>
    </xf>
    <xf numFmtId="178" fontId="4" fillId="0" borderId="27" xfId="1" applyNumberFormat="1" applyFont="1" applyBorder="1" applyAlignment="1">
      <alignment horizontal="right"/>
    </xf>
    <xf numFmtId="38" fontId="4" fillId="0" borderId="67" xfId="1" applyFont="1" applyBorder="1" applyAlignment="1">
      <alignment horizontal="right"/>
    </xf>
    <xf numFmtId="0" fontId="4" fillId="0" borderId="68" xfId="0" applyFont="1" applyBorder="1" applyAlignment="1">
      <alignment horizontal="left"/>
    </xf>
    <xf numFmtId="38" fontId="7" fillId="2" borderId="67" xfId="1" applyFont="1" applyFill="1" applyBorder="1" applyAlignment="1">
      <alignment horizontal="right"/>
    </xf>
    <xf numFmtId="0" fontId="4" fillId="0" borderId="69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178" fontId="4" fillId="0" borderId="26" xfId="1" applyNumberFormat="1" applyFont="1" applyBorder="1" applyAlignment="1">
      <alignment horizontal="right"/>
    </xf>
    <xf numFmtId="178" fontId="4" fillId="0" borderId="70" xfId="1" applyNumberFormat="1" applyFont="1" applyBorder="1" applyAlignment="1">
      <alignment horizontal="right"/>
    </xf>
    <xf numFmtId="178" fontId="4" fillId="0" borderId="71" xfId="1" applyNumberFormat="1" applyFont="1" applyBorder="1" applyAlignment="1">
      <alignment horizontal="right"/>
    </xf>
    <xf numFmtId="178" fontId="4" fillId="0" borderId="67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77" fontId="7" fillId="2" borderId="24" xfId="1" applyNumberFormat="1" applyFont="1" applyFill="1" applyBorder="1" applyAlignment="1">
      <alignment horizontal="right"/>
    </xf>
    <xf numFmtId="177" fontId="7" fillId="2" borderId="25" xfId="1" applyNumberFormat="1" applyFont="1" applyFill="1" applyBorder="1" applyAlignment="1">
      <alignment horizontal="right"/>
    </xf>
    <xf numFmtId="177" fontId="14" fillId="2" borderId="24" xfId="1" applyNumberFormat="1" applyFont="1" applyFill="1" applyBorder="1" applyAlignment="1">
      <alignment horizontal="right"/>
    </xf>
    <xf numFmtId="177" fontId="14" fillId="2" borderId="25" xfId="1" applyNumberFormat="1" applyFont="1" applyFill="1" applyBorder="1" applyAlignment="1">
      <alignment horizontal="right"/>
    </xf>
    <xf numFmtId="177" fontId="12" fillId="2" borderId="24" xfId="1" applyNumberFormat="1" applyFont="1" applyFill="1" applyBorder="1" applyAlignment="1">
      <alignment horizontal="right"/>
    </xf>
    <xf numFmtId="177" fontId="12" fillId="2" borderId="25" xfId="1" applyNumberFormat="1" applyFont="1" applyFill="1" applyBorder="1" applyAlignment="1">
      <alignment horizontal="right"/>
    </xf>
    <xf numFmtId="0" fontId="9" fillId="0" borderId="55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6" fontId="12" fillId="2" borderId="24" xfId="1" applyNumberFormat="1" applyFont="1" applyFill="1" applyBorder="1" applyAlignment="1">
      <alignment horizontal="right"/>
    </xf>
    <xf numFmtId="176" fontId="12" fillId="2" borderId="25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22" workbookViewId="0">
      <selection activeCell="M36" sqref="M3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37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95106</v>
      </c>
      <c r="D7" s="47"/>
      <c r="E7" s="49">
        <v>64018</v>
      </c>
      <c r="F7" s="13">
        <f t="shared" ref="F7:F15" si="0">C7+E7</f>
        <v>159124</v>
      </c>
    </row>
    <row r="8" spans="1:7" s="3" customFormat="1" ht="20.25" customHeight="1">
      <c r="A8" s="5"/>
      <c r="B8" s="6" t="s">
        <v>15</v>
      </c>
      <c r="C8" s="14">
        <v>5950142</v>
      </c>
      <c r="D8" s="47"/>
      <c r="E8" s="49">
        <v>3690388</v>
      </c>
      <c r="F8" s="13">
        <f t="shared" si="0"/>
        <v>9640530</v>
      </c>
    </row>
    <row r="9" spans="1:7" s="3" customFormat="1" ht="20.25" customHeight="1">
      <c r="A9" s="5"/>
      <c r="B9" s="6" t="s">
        <v>19</v>
      </c>
      <c r="C9" s="14">
        <v>5709854</v>
      </c>
      <c r="D9" s="47"/>
      <c r="E9" s="49"/>
      <c r="F9" s="13">
        <f t="shared" si="0"/>
        <v>5709854</v>
      </c>
    </row>
    <row r="10" spans="1:7" s="3" customFormat="1" ht="20.25" customHeight="1">
      <c r="A10" s="5"/>
      <c r="B10" s="6" t="s">
        <v>26</v>
      </c>
      <c r="C10" s="14">
        <v>2822930</v>
      </c>
      <c r="D10" s="47"/>
      <c r="E10" s="49"/>
      <c r="F10" s="13">
        <f t="shared" si="0"/>
        <v>2822930</v>
      </c>
    </row>
    <row r="11" spans="1:7" s="3" customFormat="1" ht="20.25" customHeight="1">
      <c r="A11" s="5"/>
      <c r="B11" s="77" t="s">
        <v>24</v>
      </c>
      <c r="C11" s="14">
        <v>7932631</v>
      </c>
      <c r="D11" s="47"/>
      <c r="E11" s="49"/>
      <c r="F11" s="13">
        <f t="shared" si="0"/>
        <v>7932631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-97340</v>
      </c>
      <c r="D13" s="47"/>
      <c r="E13" s="49"/>
      <c r="F13" s="13">
        <f>C13+E13</f>
        <v>-97340</v>
      </c>
    </row>
    <row r="14" spans="1:7" s="3" customFormat="1" ht="20.25" customHeight="1">
      <c r="A14" s="5"/>
      <c r="B14" s="76" t="s">
        <v>35</v>
      </c>
      <c r="C14" s="72">
        <v>0</v>
      </c>
      <c r="D14" s="75"/>
      <c r="E14" s="74">
        <v>283</v>
      </c>
      <c r="F14" s="73">
        <f>C14+E14</f>
        <v>283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22449323</v>
      </c>
      <c r="D15" s="32"/>
      <c r="E15" s="50">
        <f>SUM(E7:E14)</f>
        <v>3754689</v>
      </c>
      <c r="F15" s="25">
        <f t="shared" si="0"/>
        <v>26204012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39198246</v>
      </c>
      <c r="D26" s="64"/>
      <c r="E26" s="65">
        <f>E15</f>
        <v>3754689</v>
      </c>
      <c r="F26" s="66">
        <f>F15+F25</f>
        <v>42952935</v>
      </c>
    </row>
    <row r="27" spans="1:10" s="3" customFormat="1" ht="20.25" customHeight="1">
      <c r="A27" s="18" t="s">
        <v>8</v>
      </c>
      <c r="B27" s="6" t="s">
        <v>28</v>
      </c>
      <c r="C27" s="14">
        <v>24381</v>
      </c>
      <c r="D27" s="33"/>
      <c r="E27" s="31"/>
      <c r="F27" s="40">
        <f t="shared" ref="F27:F32" si="1">SUM(C27:E27)</f>
        <v>24381</v>
      </c>
    </row>
    <row r="28" spans="1:10" s="3" customFormat="1" ht="20.25" customHeight="1">
      <c r="A28" s="5"/>
      <c r="B28" s="6" t="s">
        <v>20</v>
      </c>
      <c r="C28" s="14">
        <v>2562271</v>
      </c>
      <c r="D28" s="30"/>
      <c r="E28" s="28"/>
      <c r="F28" s="13">
        <f t="shared" si="1"/>
        <v>2562271</v>
      </c>
    </row>
    <row r="29" spans="1:10" s="3" customFormat="1" ht="20.25" customHeight="1">
      <c r="A29" s="5"/>
      <c r="B29" s="6" t="s">
        <v>29</v>
      </c>
      <c r="C29" s="14">
        <v>79975</v>
      </c>
      <c r="D29" s="30"/>
      <c r="E29" s="28"/>
      <c r="F29" s="13">
        <f t="shared" si="1"/>
        <v>79975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2714303</v>
      </c>
      <c r="D33" s="64"/>
      <c r="E33" s="71"/>
      <c r="F33" s="54">
        <f>SUM(F27:F32)</f>
        <v>2714303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1086078</v>
      </c>
      <c r="D35" s="59"/>
      <c r="E35" s="58">
        <f>E26-E34</f>
        <v>-41676</v>
      </c>
      <c r="F35" s="60">
        <f>SUM(C35:E35)</f>
        <v>1044402</v>
      </c>
    </row>
    <row r="36" spans="1:7" s="3" customFormat="1" ht="20.25" customHeight="1" thickTop="1" thickBot="1">
      <c r="A36" s="5"/>
      <c r="B36" s="8" t="s">
        <v>27</v>
      </c>
      <c r="C36" s="55">
        <f>C26-C33</f>
        <v>36483943</v>
      </c>
      <c r="D36" s="34"/>
      <c r="E36" s="44">
        <f>E26-E33</f>
        <v>3754689</v>
      </c>
      <c r="F36" s="26">
        <f>SUM(C36:E36)</f>
        <v>40238632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42952935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7"/>
  <sheetViews>
    <sheetView topLeftCell="A25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48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230102</v>
      </c>
      <c r="D7" s="47"/>
      <c r="E7" s="49">
        <v>121489</v>
      </c>
      <c r="F7" s="13">
        <f t="shared" ref="F7:F15" si="0">C7+E7</f>
        <v>351591</v>
      </c>
    </row>
    <row r="8" spans="1:7" s="3" customFormat="1" ht="20.25" customHeight="1">
      <c r="A8" s="5"/>
      <c r="B8" s="6" t="s">
        <v>15</v>
      </c>
      <c r="C8" s="14">
        <v>5179913</v>
      </c>
      <c r="D8" s="47"/>
      <c r="E8" s="49">
        <v>3781986</v>
      </c>
      <c r="F8" s="13">
        <f t="shared" si="0"/>
        <v>8961899</v>
      </c>
    </row>
    <row r="9" spans="1:7" s="3" customFormat="1" ht="20.25" customHeight="1">
      <c r="A9" s="5"/>
      <c r="B9" s="6" t="s">
        <v>19</v>
      </c>
      <c r="C9" s="14">
        <v>6402527</v>
      </c>
      <c r="D9" s="47"/>
      <c r="E9" s="49"/>
      <c r="F9" s="13">
        <f t="shared" si="0"/>
        <v>6402527</v>
      </c>
    </row>
    <row r="10" spans="1:7" s="3" customFormat="1" ht="20.25" customHeight="1">
      <c r="A10" s="5"/>
      <c r="B10" s="6" t="s">
        <v>26</v>
      </c>
      <c r="C10" s="14">
        <v>3579568</v>
      </c>
      <c r="D10" s="47"/>
      <c r="E10" s="49"/>
      <c r="F10" s="13">
        <f t="shared" si="0"/>
        <v>3579568</v>
      </c>
    </row>
    <row r="11" spans="1:7" s="3" customFormat="1" ht="20.25" customHeight="1">
      <c r="A11" s="5"/>
      <c r="B11" s="77" t="s">
        <v>24</v>
      </c>
      <c r="C11" s="14">
        <v>7867744</v>
      </c>
      <c r="D11" s="47"/>
      <c r="E11" s="49"/>
      <c r="F11" s="13">
        <f t="shared" si="0"/>
        <v>7867744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23298345</v>
      </c>
      <c r="D15" s="32"/>
      <c r="E15" s="50">
        <f>SUM(E7:E14)</f>
        <v>3903764</v>
      </c>
      <c r="F15" s="25">
        <f t="shared" si="0"/>
        <v>27202109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40047268</v>
      </c>
      <c r="D26" s="64"/>
      <c r="E26" s="65">
        <f>E15</f>
        <v>3903764</v>
      </c>
      <c r="F26" s="66">
        <f>F15+F25</f>
        <v>43951032</v>
      </c>
    </row>
    <row r="27" spans="1:10" s="3" customFormat="1" ht="20.25" customHeight="1">
      <c r="A27" s="18" t="s">
        <v>8</v>
      </c>
      <c r="B27" s="6" t="s">
        <v>28</v>
      </c>
      <c r="C27" s="14">
        <v>78947</v>
      </c>
      <c r="D27" s="33"/>
      <c r="E27" s="31"/>
      <c r="F27" s="40">
        <f t="shared" ref="F27:F32" si="1">SUM(C27:E27)</f>
        <v>78947</v>
      </c>
    </row>
    <row r="28" spans="1:10" s="3" customFormat="1" ht="20.25" customHeight="1">
      <c r="A28" s="5"/>
      <c r="B28" s="6" t="s">
        <v>20</v>
      </c>
      <c r="C28" s="14">
        <v>2410782</v>
      </c>
      <c r="D28" s="30"/>
      <c r="E28" s="28"/>
      <c r="F28" s="13">
        <f t="shared" si="1"/>
        <v>2410782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5"/>
      <c r="B33" s="88" t="s">
        <v>9</v>
      </c>
      <c r="C33" s="89">
        <f>SUM(C27:C32)</f>
        <v>2537405</v>
      </c>
      <c r="D33" s="89"/>
      <c r="E33" s="90"/>
      <c r="F33" s="91">
        <f>SUM(F27:F32)</f>
        <v>2537405</v>
      </c>
      <c r="G33" s="56"/>
    </row>
    <row r="34" spans="1:7" s="3" customFormat="1" ht="20.25" customHeight="1" thickTop="1">
      <c r="A34" s="92"/>
      <c r="B34" s="92"/>
      <c r="C34" s="93"/>
      <c r="D34" s="93"/>
      <c r="E34" s="94"/>
      <c r="F34" s="93"/>
    </row>
    <row r="35" spans="1:7" s="3" customFormat="1" ht="20.25" customHeight="1">
      <c r="A35" s="80"/>
      <c r="B35" s="80"/>
      <c r="C35" s="95"/>
      <c r="D35" s="95"/>
      <c r="E35" s="96"/>
      <c r="F35" s="95"/>
    </row>
    <row r="36" spans="1:7" s="3" customFormat="1" ht="20.25" customHeight="1" thickBot="1">
      <c r="A36" s="97"/>
      <c r="B36" s="97"/>
      <c r="C36" s="98"/>
      <c r="D36" s="98"/>
      <c r="E36" s="99"/>
      <c r="F36" s="98"/>
    </row>
    <row r="37" spans="1:7" s="3" customFormat="1" ht="20.25" customHeight="1" thickTop="1" thickBot="1">
      <c r="A37" s="86" t="s">
        <v>10</v>
      </c>
      <c r="B37" s="51" t="s">
        <v>13</v>
      </c>
      <c r="C37" s="52">
        <v>35397865</v>
      </c>
      <c r="D37" s="53"/>
      <c r="E37" s="87">
        <v>3796365</v>
      </c>
      <c r="F37" s="54">
        <f>SUM(C37:E37)</f>
        <v>39194230</v>
      </c>
    </row>
    <row r="38" spans="1:7" s="3" customFormat="1" ht="20.25" customHeight="1" thickTop="1" thickBot="1">
      <c r="A38" s="5"/>
      <c r="B38" s="57" t="s">
        <v>14</v>
      </c>
      <c r="C38" s="58">
        <f>C39-C37</f>
        <v>2111998</v>
      </c>
      <c r="D38" s="59"/>
      <c r="E38" s="58">
        <f>E26-E37</f>
        <v>107399</v>
      </c>
      <c r="F38" s="60">
        <f>SUM(C38:E38)</f>
        <v>2219397</v>
      </c>
      <c r="G38" s="79"/>
    </row>
    <row r="39" spans="1:7" ht="20.25" customHeight="1" thickTop="1" thickBot="1">
      <c r="A39" s="5"/>
      <c r="B39" s="8" t="s">
        <v>27</v>
      </c>
      <c r="C39" s="55">
        <f>C26-C33</f>
        <v>37509863</v>
      </c>
      <c r="D39" s="34"/>
      <c r="E39" s="44">
        <f>E26-E33</f>
        <v>3903764</v>
      </c>
      <c r="F39" s="26">
        <f>SUM(C39:E39)</f>
        <v>41413627</v>
      </c>
    </row>
    <row r="40" spans="1:7" ht="20.25" customHeight="1" thickBot="1">
      <c r="A40" s="84" t="s">
        <v>38</v>
      </c>
      <c r="B40" s="81"/>
      <c r="C40" s="81"/>
      <c r="D40" s="83"/>
      <c r="E40" s="82"/>
      <c r="F40" s="85">
        <f>F26</f>
        <v>43951032</v>
      </c>
    </row>
    <row r="41" spans="1:7" ht="20.25" customHeight="1" thickTop="1">
      <c r="A41" s="78"/>
      <c r="B41" s="79"/>
      <c r="C41" s="79"/>
      <c r="D41" s="79"/>
      <c r="E41" s="79"/>
      <c r="F41" s="79"/>
    </row>
    <row r="42" spans="1:7" ht="20.25" customHeight="1">
      <c r="A42" s="80"/>
      <c r="B42" s="80"/>
      <c r="C42" s="80"/>
      <c r="D42" s="80"/>
      <c r="E42" s="80"/>
      <c r="F42" s="80"/>
    </row>
    <row r="43" spans="1:7" ht="20.25" customHeight="1"/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4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7"/>
  <sheetViews>
    <sheetView topLeftCell="A16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49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150322</v>
      </c>
      <c r="D7" s="47"/>
      <c r="E7" s="49">
        <v>50272</v>
      </c>
      <c r="F7" s="13">
        <f t="shared" ref="F7:F15" si="0">C7+E7</f>
        <v>200594</v>
      </c>
    </row>
    <row r="8" spans="1:7" s="3" customFormat="1" ht="20.25" customHeight="1">
      <c r="A8" s="5"/>
      <c r="B8" s="6" t="s">
        <v>15</v>
      </c>
      <c r="C8" s="14">
        <v>5349580</v>
      </c>
      <c r="D8" s="47"/>
      <c r="E8" s="49">
        <v>3809986</v>
      </c>
      <c r="F8" s="13">
        <f t="shared" si="0"/>
        <v>9159566</v>
      </c>
    </row>
    <row r="9" spans="1:7" s="3" customFormat="1" ht="20.25" customHeight="1">
      <c r="A9" s="5"/>
      <c r="B9" s="6" t="s">
        <v>19</v>
      </c>
      <c r="C9" s="14">
        <v>6855367</v>
      </c>
      <c r="D9" s="47"/>
      <c r="E9" s="49"/>
      <c r="F9" s="13">
        <f t="shared" si="0"/>
        <v>6855367</v>
      </c>
    </row>
    <row r="10" spans="1:7" s="3" customFormat="1" ht="20.25" customHeight="1">
      <c r="A10" s="5"/>
      <c r="B10" s="6" t="s">
        <v>26</v>
      </c>
      <c r="C10" s="14">
        <v>3679568</v>
      </c>
      <c r="D10" s="47"/>
      <c r="E10" s="49"/>
      <c r="F10" s="13">
        <f t="shared" si="0"/>
        <v>3679568</v>
      </c>
    </row>
    <row r="11" spans="1:7" s="3" customFormat="1" ht="20.25" customHeight="1">
      <c r="A11" s="5"/>
      <c r="B11" s="77" t="s">
        <v>24</v>
      </c>
      <c r="C11" s="14">
        <v>7839459</v>
      </c>
      <c r="D11" s="47"/>
      <c r="E11" s="49"/>
      <c r="F11" s="13">
        <f t="shared" si="0"/>
        <v>7839459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23912787</v>
      </c>
      <c r="D15" s="32"/>
      <c r="E15" s="50">
        <f>SUM(E7:E14)</f>
        <v>3860547</v>
      </c>
      <c r="F15" s="25">
        <f t="shared" si="0"/>
        <v>27773334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40661710</v>
      </c>
      <c r="D26" s="64"/>
      <c r="E26" s="65">
        <f>E15</f>
        <v>3860547</v>
      </c>
      <c r="F26" s="66">
        <f>F15+F25</f>
        <v>44522257</v>
      </c>
    </row>
    <row r="27" spans="1:10" s="3" customFormat="1" ht="20.25" customHeight="1">
      <c r="A27" s="18" t="s">
        <v>8</v>
      </c>
      <c r="B27" s="6" t="s">
        <v>28</v>
      </c>
      <c r="C27" s="14">
        <v>92360</v>
      </c>
      <c r="D27" s="33"/>
      <c r="E27" s="31"/>
      <c r="F27" s="40">
        <f t="shared" ref="F27:F32" si="1">SUM(C27:E27)</f>
        <v>92360</v>
      </c>
    </row>
    <row r="28" spans="1:10" s="3" customFormat="1" ht="20.25" customHeight="1">
      <c r="A28" s="5"/>
      <c r="B28" s="6" t="s">
        <v>20</v>
      </c>
      <c r="C28" s="14">
        <v>2466560</v>
      </c>
      <c r="D28" s="30"/>
      <c r="E28" s="28"/>
      <c r="F28" s="13">
        <f t="shared" si="1"/>
        <v>2466560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5"/>
      <c r="B33" s="88" t="s">
        <v>9</v>
      </c>
      <c r="C33" s="89">
        <f>SUM(C27:C32)</f>
        <v>2606596</v>
      </c>
      <c r="D33" s="89"/>
      <c r="E33" s="90"/>
      <c r="F33" s="91">
        <f>SUM(F27:F32)</f>
        <v>2606596</v>
      </c>
      <c r="G33" s="56"/>
    </row>
    <row r="34" spans="1:7" s="3" customFormat="1" ht="20.25" customHeight="1" thickTop="1">
      <c r="A34" s="92"/>
      <c r="B34" s="92"/>
      <c r="C34" s="93"/>
      <c r="D34" s="93"/>
      <c r="E34" s="94"/>
      <c r="F34" s="93"/>
    </row>
    <row r="35" spans="1:7" s="3" customFormat="1" ht="20.25" customHeight="1">
      <c r="A35" s="80"/>
      <c r="B35" s="80"/>
      <c r="C35" s="95"/>
      <c r="D35" s="95"/>
      <c r="E35" s="96"/>
      <c r="F35" s="95"/>
    </row>
    <row r="36" spans="1:7" s="3" customFormat="1" ht="20.25" customHeight="1" thickBot="1">
      <c r="A36" s="97"/>
      <c r="B36" s="97"/>
      <c r="C36" s="98"/>
      <c r="D36" s="98"/>
      <c r="E36" s="99"/>
      <c r="F36" s="98"/>
    </row>
    <row r="37" spans="1:7" s="3" customFormat="1" ht="20.25" customHeight="1" thickTop="1" thickBot="1">
      <c r="A37" s="86" t="s">
        <v>10</v>
      </c>
      <c r="B37" s="51" t="s">
        <v>13</v>
      </c>
      <c r="C37" s="52">
        <v>35397865</v>
      </c>
      <c r="D37" s="53"/>
      <c r="E37" s="87">
        <v>3796365</v>
      </c>
      <c r="F37" s="54">
        <f>SUM(C37:E37)</f>
        <v>39194230</v>
      </c>
    </row>
    <row r="38" spans="1:7" s="3" customFormat="1" ht="20.25" customHeight="1" thickTop="1" thickBot="1">
      <c r="A38" s="5"/>
      <c r="B38" s="57" t="s">
        <v>14</v>
      </c>
      <c r="C38" s="58">
        <f>C39-C37</f>
        <v>2657249</v>
      </c>
      <c r="D38" s="59"/>
      <c r="E38" s="58">
        <f>E26-E37</f>
        <v>64182</v>
      </c>
      <c r="F38" s="60">
        <f>SUM(C38:E38)</f>
        <v>2721431</v>
      </c>
      <c r="G38" s="79"/>
    </row>
    <row r="39" spans="1:7" ht="20.25" customHeight="1" thickTop="1" thickBot="1">
      <c r="A39" s="5"/>
      <c r="B39" s="8" t="s">
        <v>27</v>
      </c>
      <c r="C39" s="55">
        <f>C26-C33</f>
        <v>38055114</v>
      </c>
      <c r="D39" s="34"/>
      <c r="E39" s="44">
        <f>E26-E33</f>
        <v>3860547</v>
      </c>
      <c r="F39" s="26">
        <f>SUM(C39:E39)</f>
        <v>41915661</v>
      </c>
    </row>
    <row r="40" spans="1:7" ht="20.25" customHeight="1" thickBot="1">
      <c r="A40" s="84" t="s">
        <v>38</v>
      </c>
      <c r="B40" s="81"/>
      <c r="C40" s="81"/>
      <c r="D40" s="83"/>
      <c r="E40" s="82"/>
      <c r="F40" s="85">
        <f>F26</f>
        <v>44522257</v>
      </c>
    </row>
    <row r="41" spans="1:7" ht="20.25" customHeight="1" thickTop="1">
      <c r="A41" s="78"/>
      <c r="B41" s="79"/>
      <c r="C41" s="79"/>
      <c r="D41" s="79"/>
      <c r="E41" s="79"/>
      <c r="F41" s="79"/>
    </row>
    <row r="42" spans="1:7" ht="20.25" customHeight="1">
      <c r="A42" s="80"/>
      <c r="B42" s="80"/>
      <c r="C42" s="80"/>
      <c r="D42" s="80"/>
      <c r="E42" s="80"/>
      <c r="F42" s="80"/>
    </row>
    <row r="43" spans="1:7" ht="20.25" customHeight="1"/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4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22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52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50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154668</v>
      </c>
      <c r="D7" s="47"/>
      <c r="E7" s="49">
        <v>58855</v>
      </c>
      <c r="F7" s="13">
        <f t="shared" ref="F7:F16" si="0">C7+E7</f>
        <v>213523</v>
      </c>
    </row>
    <row r="8" spans="1:7" s="3" customFormat="1" ht="20.25" customHeight="1">
      <c r="A8" s="5"/>
      <c r="B8" s="6" t="s">
        <v>15</v>
      </c>
      <c r="C8" s="14">
        <v>5179160</v>
      </c>
      <c r="D8" s="47"/>
      <c r="E8" s="49">
        <v>3733002</v>
      </c>
      <c r="F8" s="13">
        <f t="shared" si="0"/>
        <v>8912162</v>
      </c>
    </row>
    <row r="9" spans="1:7" s="3" customFormat="1" ht="20.25" customHeight="1">
      <c r="A9" s="5"/>
      <c r="B9" s="6" t="s">
        <v>19</v>
      </c>
      <c r="C9" s="14">
        <v>7374596</v>
      </c>
      <c r="D9" s="47"/>
      <c r="E9" s="49"/>
      <c r="F9" s="13">
        <f t="shared" si="0"/>
        <v>7374596</v>
      </c>
    </row>
    <row r="10" spans="1:7" s="3" customFormat="1" ht="20.25" customHeight="1">
      <c r="A10" s="5"/>
      <c r="B10" s="6" t="s">
        <v>26</v>
      </c>
      <c r="C10" s="14">
        <v>3779583</v>
      </c>
      <c r="D10" s="47"/>
      <c r="E10" s="49"/>
      <c r="F10" s="13">
        <f t="shared" si="0"/>
        <v>3779583</v>
      </c>
    </row>
    <row r="11" spans="1:7" s="3" customFormat="1" ht="20.25" customHeight="1">
      <c r="A11" s="5"/>
      <c r="B11" s="77" t="s">
        <v>24</v>
      </c>
      <c r="C11" s="14">
        <v>8442108</v>
      </c>
      <c r="D11" s="47"/>
      <c r="E11" s="49"/>
      <c r="F11" s="13">
        <f t="shared" si="0"/>
        <v>8442108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3100</v>
      </c>
      <c r="D13" s="47"/>
      <c r="E13" s="49"/>
      <c r="F13" s="13">
        <f>C13+E13</f>
        <v>3100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25164845</v>
      </c>
      <c r="D16" s="32"/>
      <c r="E16" s="50">
        <f>SUM(E7:E15)</f>
        <v>3791857</v>
      </c>
      <c r="F16" s="25">
        <f t="shared" si="0"/>
        <v>28956702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1692532</v>
      </c>
      <c r="D20" s="30"/>
      <c r="E20" s="28"/>
      <c r="F20" s="13">
        <f t="shared" si="1"/>
        <v>1692532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57064</v>
      </c>
      <c r="D23" s="30"/>
      <c r="E23" s="39"/>
      <c r="F23" s="13">
        <f t="shared" si="1"/>
        <v>57064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14873386</v>
      </c>
      <c r="D26" s="61"/>
      <c r="E26" s="31"/>
      <c r="F26" s="40">
        <f>SUM(F17:F25)</f>
        <v>14873386</v>
      </c>
    </row>
    <row r="27" spans="1:10" s="3" customFormat="1" ht="20.25" customHeight="1" thickTop="1">
      <c r="A27" s="10"/>
      <c r="B27" s="62" t="s">
        <v>6</v>
      </c>
      <c r="C27" s="63">
        <f>C16+C26</f>
        <v>40038231</v>
      </c>
      <c r="D27" s="64"/>
      <c r="E27" s="65">
        <f>E16</f>
        <v>3791857</v>
      </c>
      <c r="F27" s="66">
        <f>F16+F26</f>
        <v>43830088</v>
      </c>
    </row>
    <row r="28" spans="1:10" s="3" customFormat="1" ht="20.25" customHeight="1">
      <c r="A28" s="18" t="s">
        <v>8</v>
      </c>
      <c r="B28" s="6" t="s">
        <v>28</v>
      </c>
      <c r="C28" s="14">
        <v>117665</v>
      </c>
      <c r="D28" s="33"/>
      <c r="E28" s="31"/>
      <c r="F28" s="40">
        <f t="shared" ref="F28:F33" si="2">SUM(C28:E28)</f>
        <v>117665</v>
      </c>
    </row>
    <row r="29" spans="1:10" s="3" customFormat="1" ht="20.25" customHeight="1">
      <c r="A29" s="5"/>
      <c r="B29" s="6" t="s">
        <v>20</v>
      </c>
      <c r="C29" s="14">
        <v>2941462</v>
      </c>
      <c r="D29" s="30"/>
      <c r="E29" s="28"/>
      <c r="F29" s="13">
        <f t="shared" si="2"/>
        <v>2941462</v>
      </c>
    </row>
    <row r="30" spans="1:10" s="3" customFormat="1" ht="20.25" customHeight="1">
      <c r="A30" s="5"/>
      <c r="B30" s="6" t="s">
        <v>29</v>
      </c>
      <c r="C30" s="14">
        <v>365400</v>
      </c>
      <c r="D30" s="30"/>
      <c r="E30" s="28"/>
      <c r="F30" s="13">
        <f t="shared" si="2"/>
        <v>365400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3475179</v>
      </c>
      <c r="D34" s="89"/>
      <c r="E34" s="90"/>
      <c r="F34" s="91">
        <f>SUM(F28:F33)</f>
        <v>3475179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35397865</v>
      </c>
      <c r="D38" s="53"/>
      <c r="E38" s="87">
        <v>3796365</v>
      </c>
      <c r="F38" s="54">
        <f>SUM(C38:E38)</f>
        <v>39194230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1165187</v>
      </c>
      <c r="D39" s="59"/>
      <c r="E39" s="100">
        <f>E27-E38</f>
        <v>-4508</v>
      </c>
      <c r="F39" s="60">
        <f>SUM(C39:E39)</f>
        <v>1160679</v>
      </c>
    </row>
    <row r="40" spans="1:7" ht="20.25" customHeight="1" thickTop="1" thickBot="1">
      <c r="A40" s="5"/>
      <c r="B40" s="8" t="s">
        <v>27</v>
      </c>
      <c r="C40" s="55">
        <f>C27-C34</f>
        <v>36563052</v>
      </c>
      <c r="D40" s="34"/>
      <c r="E40" s="44">
        <f>E27-E34</f>
        <v>3791857</v>
      </c>
      <c r="F40" s="26">
        <f>SUM(C40:E40)</f>
        <v>40354909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43830088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189523</v>
      </c>
      <c r="D7" s="47"/>
      <c r="E7" s="49">
        <v>66515</v>
      </c>
      <c r="F7" s="13">
        <f t="shared" ref="F7:F16" si="0">C7+E7</f>
        <v>256038</v>
      </c>
    </row>
    <row r="8" spans="1:7" s="3" customFormat="1" ht="20.25" customHeight="1">
      <c r="A8" s="5"/>
      <c r="B8" s="6" t="s">
        <v>15</v>
      </c>
      <c r="C8" s="14">
        <v>5177640</v>
      </c>
      <c r="D8" s="47"/>
      <c r="E8" s="49">
        <v>2833002</v>
      </c>
      <c r="F8" s="13">
        <f t="shared" si="0"/>
        <v>8010642</v>
      </c>
    </row>
    <row r="9" spans="1:7" s="3" customFormat="1" ht="20.25" customHeight="1">
      <c r="A9" s="5"/>
      <c r="B9" s="6" t="s">
        <v>19</v>
      </c>
      <c r="C9" s="14">
        <v>7961368</v>
      </c>
      <c r="D9" s="47"/>
      <c r="E9" s="49"/>
      <c r="F9" s="13">
        <f t="shared" si="0"/>
        <v>7961368</v>
      </c>
    </row>
    <row r="10" spans="1:7" s="3" customFormat="1" ht="20.25" customHeight="1">
      <c r="A10" s="5"/>
      <c r="B10" s="6" t="s">
        <v>26</v>
      </c>
      <c r="C10" s="14">
        <v>3181213</v>
      </c>
      <c r="D10" s="47"/>
      <c r="E10" s="49"/>
      <c r="F10" s="13">
        <f t="shared" si="0"/>
        <v>3181213</v>
      </c>
    </row>
    <row r="11" spans="1:7" s="3" customFormat="1" ht="20.25" customHeight="1">
      <c r="A11" s="5"/>
      <c r="B11" s="77" t="s">
        <v>24</v>
      </c>
      <c r="C11" s="14">
        <v>8598276</v>
      </c>
      <c r="D11" s="47"/>
      <c r="E11" s="49"/>
      <c r="F11" s="13">
        <f t="shared" si="0"/>
        <v>8598276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25342130</v>
      </c>
      <c r="D16" s="32"/>
      <c r="E16" s="50">
        <f>SUM(E7:E15)</f>
        <v>2899517</v>
      </c>
      <c r="F16" s="25">
        <f t="shared" si="0"/>
        <v>28241647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57064</v>
      </c>
      <c r="D23" s="30"/>
      <c r="E23" s="39"/>
      <c r="F23" s="13">
        <f t="shared" si="1"/>
        <v>57064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16370892</v>
      </c>
      <c r="D26" s="61"/>
      <c r="E26" s="31"/>
      <c r="F26" s="40">
        <f>SUM(F17:F25)</f>
        <v>16370892</v>
      </c>
    </row>
    <row r="27" spans="1:10" s="3" customFormat="1" ht="20.25" customHeight="1" thickTop="1">
      <c r="A27" s="10"/>
      <c r="B27" s="62" t="s">
        <v>6</v>
      </c>
      <c r="C27" s="63">
        <f>C16+C26</f>
        <v>41713022</v>
      </c>
      <c r="D27" s="64"/>
      <c r="E27" s="65">
        <f>E16</f>
        <v>2899517</v>
      </c>
      <c r="F27" s="66">
        <f>F16+F26</f>
        <v>44612539</v>
      </c>
    </row>
    <row r="28" spans="1:10" s="3" customFormat="1" ht="20.25" customHeight="1">
      <c r="A28" s="18" t="s">
        <v>8</v>
      </c>
      <c r="B28" s="6" t="s">
        <v>28</v>
      </c>
      <c r="C28" s="14">
        <v>91353</v>
      </c>
      <c r="D28" s="33"/>
      <c r="E28" s="31"/>
      <c r="F28" s="40">
        <f t="shared" ref="F28:F33" si="2">SUM(C28:E28)</f>
        <v>91353</v>
      </c>
    </row>
    <row r="29" spans="1:10" s="3" customFormat="1" ht="20.25" customHeight="1">
      <c r="A29" s="5"/>
      <c r="B29" s="6" t="s">
        <v>20</v>
      </c>
      <c r="C29" s="14">
        <v>2475063</v>
      </c>
      <c r="D29" s="30"/>
      <c r="E29" s="28"/>
      <c r="F29" s="13">
        <f t="shared" si="2"/>
        <v>2475063</v>
      </c>
    </row>
    <row r="30" spans="1:10" s="3" customFormat="1" ht="20.25" customHeight="1">
      <c r="A30" s="5"/>
      <c r="B30" s="6" t="s">
        <v>29</v>
      </c>
      <c r="C30" s="14">
        <v>365400</v>
      </c>
      <c r="D30" s="30"/>
      <c r="E30" s="28"/>
      <c r="F30" s="13">
        <f t="shared" si="2"/>
        <v>365400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2982468</v>
      </c>
      <c r="D34" s="89"/>
      <c r="E34" s="90"/>
      <c r="F34" s="91">
        <f>SUM(F28:F33)</f>
        <v>2982468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2167502</v>
      </c>
      <c r="D39" s="59"/>
      <c r="E39" s="100">
        <f>E27-E38</f>
        <v>-892340</v>
      </c>
      <c r="F39" s="60">
        <f>SUM(C39:E39)</f>
        <v>1275162</v>
      </c>
    </row>
    <row r="40" spans="1:7" ht="20.25" customHeight="1" thickTop="1" thickBot="1">
      <c r="A40" s="5"/>
      <c r="B40" s="8" t="s">
        <v>27</v>
      </c>
      <c r="C40" s="55">
        <f>C27-C34</f>
        <v>38730554</v>
      </c>
      <c r="D40" s="34"/>
      <c r="E40" s="44">
        <f>E27-E34</f>
        <v>2899517</v>
      </c>
      <c r="F40" s="26">
        <f>SUM(C40:E40)</f>
        <v>41630071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44612539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13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300491</v>
      </c>
      <c r="D7" s="47"/>
      <c r="E7" s="49">
        <v>122957</v>
      </c>
      <c r="F7" s="13">
        <f t="shared" ref="F7:F16" si="0">C7+E7</f>
        <v>423448</v>
      </c>
    </row>
    <row r="8" spans="1:7" s="3" customFormat="1" ht="20.25" customHeight="1">
      <c r="A8" s="5"/>
      <c r="B8" s="6" t="s">
        <v>15</v>
      </c>
      <c r="C8" s="14">
        <v>4016943</v>
      </c>
      <c r="D8" s="47"/>
      <c r="E8" s="49">
        <v>2988639</v>
      </c>
      <c r="F8" s="13">
        <f t="shared" si="0"/>
        <v>7005582</v>
      </c>
    </row>
    <row r="9" spans="1:7" s="3" customFormat="1" ht="20.25" customHeight="1">
      <c r="A9" s="5"/>
      <c r="B9" s="6" t="s">
        <v>19</v>
      </c>
      <c r="C9" s="14">
        <v>8480862</v>
      </c>
      <c r="D9" s="47"/>
      <c r="E9" s="49"/>
      <c r="F9" s="13">
        <f t="shared" si="0"/>
        <v>8480862</v>
      </c>
    </row>
    <row r="10" spans="1:7" s="3" customFormat="1" ht="20.25" customHeight="1">
      <c r="A10" s="5"/>
      <c r="B10" s="6" t="s">
        <v>26</v>
      </c>
      <c r="C10" s="14">
        <v>3281213</v>
      </c>
      <c r="D10" s="47"/>
      <c r="E10" s="49"/>
      <c r="F10" s="13">
        <f t="shared" si="0"/>
        <v>3281213</v>
      </c>
    </row>
    <row r="11" spans="1:7" s="3" customFormat="1" ht="20.25" customHeight="1">
      <c r="A11" s="5"/>
      <c r="B11" s="77" t="s">
        <v>24</v>
      </c>
      <c r="C11" s="14">
        <v>8692759</v>
      </c>
      <c r="D11" s="47"/>
      <c r="E11" s="49"/>
      <c r="F11" s="13">
        <f t="shared" si="0"/>
        <v>8692759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25006378</v>
      </c>
      <c r="D16" s="32"/>
      <c r="E16" s="50">
        <f>SUM(E7:E15)</f>
        <v>3111596</v>
      </c>
      <c r="F16" s="25">
        <f t="shared" si="0"/>
        <v>28117974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41442170</v>
      </c>
      <c r="D27" s="64"/>
      <c r="E27" s="65">
        <f>E16</f>
        <v>3111596</v>
      </c>
      <c r="F27" s="66">
        <f>F16+F26</f>
        <v>44553766</v>
      </c>
    </row>
    <row r="28" spans="1:10" s="3" customFormat="1" ht="20.25" customHeight="1">
      <c r="A28" s="18" t="s">
        <v>8</v>
      </c>
      <c r="B28" s="6" t="s">
        <v>28</v>
      </c>
      <c r="C28" s="14">
        <v>101164</v>
      </c>
      <c r="D28" s="33"/>
      <c r="E28" s="31"/>
      <c r="F28" s="40">
        <f t="shared" ref="F28:F33" si="2">SUM(C28:E28)</f>
        <v>101164</v>
      </c>
    </row>
    <row r="29" spans="1:10" s="3" customFormat="1" ht="20.25" customHeight="1">
      <c r="A29" s="5"/>
      <c r="B29" s="6" t="s">
        <v>20</v>
      </c>
      <c r="C29" s="14">
        <v>2725039</v>
      </c>
      <c r="D29" s="30"/>
      <c r="E29" s="28"/>
      <c r="F29" s="13">
        <f t="shared" si="2"/>
        <v>2725039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2876855</v>
      </c>
      <c r="D34" s="89"/>
      <c r="E34" s="90"/>
      <c r="F34" s="91">
        <f>SUM(F28:F33)</f>
        <v>2876855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2002263</v>
      </c>
      <c r="D39" s="59"/>
      <c r="E39" s="100">
        <f>E27-E38</f>
        <v>-680261</v>
      </c>
      <c r="F39" s="60">
        <f>SUM(C39:E39)</f>
        <v>1322002</v>
      </c>
    </row>
    <row r="40" spans="1:7" ht="20.25" customHeight="1" thickTop="1" thickBot="1">
      <c r="A40" s="5"/>
      <c r="B40" s="8" t="s">
        <v>27</v>
      </c>
      <c r="C40" s="55">
        <f>C27-C34</f>
        <v>38565315</v>
      </c>
      <c r="D40" s="34"/>
      <c r="E40" s="44">
        <f>E27-E34</f>
        <v>3111596</v>
      </c>
      <c r="F40" s="26">
        <f>SUM(C40:E40)</f>
        <v>41676911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44553766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31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280945</v>
      </c>
      <c r="D7" s="47"/>
      <c r="E7" s="49">
        <v>195101</v>
      </c>
      <c r="F7" s="13">
        <f t="shared" ref="F7:F16" si="0">C7+E7</f>
        <v>476046</v>
      </c>
    </row>
    <row r="8" spans="1:7" s="3" customFormat="1" ht="20.25" customHeight="1">
      <c r="A8" s="5"/>
      <c r="B8" s="6" t="s">
        <v>15</v>
      </c>
      <c r="C8" s="14">
        <v>8370958</v>
      </c>
      <c r="D8" s="47"/>
      <c r="E8" s="49">
        <v>2953639</v>
      </c>
      <c r="F8" s="13">
        <f t="shared" si="0"/>
        <v>11324597</v>
      </c>
    </row>
    <row r="9" spans="1:7" s="3" customFormat="1" ht="20.25" customHeight="1">
      <c r="A9" s="5"/>
      <c r="B9" s="6" t="s">
        <v>19</v>
      </c>
      <c r="C9" s="14">
        <v>4086102</v>
      </c>
      <c r="D9" s="47"/>
      <c r="E9" s="49"/>
      <c r="F9" s="13">
        <f t="shared" si="0"/>
        <v>4086102</v>
      </c>
    </row>
    <row r="10" spans="1:7" s="3" customFormat="1" ht="20.25" customHeight="1">
      <c r="A10" s="5"/>
      <c r="B10" s="6" t="s">
        <v>26</v>
      </c>
      <c r="C10" s="14">
        <v>3381213</v>
      </c>
      <c r="D10" s="47"/>
      <c r="E10" s="49"/>
      <c r="F10" s="13">
        <f t="shared" si="0"/>
        <v>3381213</v>
      </c>
    </row>
    <row r="11" spans="1:7" s="3" customFormat="1" ht="20.25" customHeight="1">
      <c r="A11" s="5"/>
      <c r="B11" s="77" t="s">
        <v>24</v>
      </c>
      <c r="C11" s="14">
        <v>9033908</v>
      </c>
      <c r="D11" s="47"/>
      <c r="E11" s="49"/>
      <c r="F11" s="13">
        <f t="shared" si="0"/>
        <v>9033908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2790</v>
      </c>
      <c r="D13" s="47"/>
      <c r="E13" s="49"/>
      <c r="F13" s="13">
        <f>C13+E13</f>
        <v>2790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25387546</v>
      </c>
      <c r="D16" s="32"/>
      <c r="E16" s="50">
        <f>SUM(E7:E15)</f>
        <v>3148740</v>
      </c>
      <c r="F16" s="25">
        <f t="shared" si="0"/>
        <v>28536286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41823338</v>
      </c>
      <c r="D27" s="64"/>
      <c r="E27" s="65">
        <f>E16</f>
        <v>3148740</v>
      </c>
      <c r="F27" s="66">
        <f>F16+F26</f>
        <v>44972078</v>
      </c>
    </row>
    <row r="28" spans="1:10" s="3" customFormat="1" ht="20.25" customHeight="1">
      <c r="A28" s="18" t="s">
        <v>8</v>
      </c>
      <c r="B28" s="6" t="s">
        <v>28</v>
      </c>
      <c r="C28" s="14">
        <v>90561</v>
      </c>
      <c r="D28" s="33"/>
      <c r="E28" s="31"/>
      <c r="F28" s="40">
        <f t="shared" ref="F28:F33" si="2">SUM(C28:E28)</f>
        <v>90561</v>
      </c>
    </row>
    <row r="29" spans="1:10" s="3" customFormat="1" ht="20.25" customHeight="1">
      <c r="A29" s="5"/>
      <c r="B29" s="6" t="s">
        <v>20</v>
      </c>
      <c r="C29" s="14">
        <v>2588636</v>
      </c>
      <c r="D29" s="30"/>
      <c r="E29" s="28"/>
      <c r="F29" s="13">
        <f t="shared" si="2"/>
        <v>2588636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2729849</v>
      </c>
      <c r="D34" s="89"/>
      <c r="E34" s="90"/>
      <c r="F34" s="91">
        <f>SUM(F28:F33)</f>
        <v>2729849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2530437</v>
      </c>
      <c r="D39" s="59"/>
      <c r="E39" s="100">
        <f>E27-E38</f>
        <v>-643117</v>
      </c>
      <c r="F39" s="60">
        <f>SUM(C39:E39)</f>
        <v>1887320</v>
      </c>
    </row>
    <row r="40" spans="1:7" ht="20.25" customHeight="1" thickTop="1" thickBot="1">
      <c r="A40" s="5"/>
      <c r="B40" s="8" t="s">
        <v>27</v>
      </c>
      <c r="C40" s="55">
        <f>C27-C34</f>
        <v>39093489</v>
      </c>
      <c r="D40" s="34"/>
      <c r="E40" s="44">
        <f>E27-E34</f>
        <v>3148740</v>
      </c>
      <c r="F40" s="26">
        <f>SUM(C40:E40)</f>
        <v>42242229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44972078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212104</v>
      </c>
      <c r="D7" s="47"/>
      <c r="E7" s="49">
        <v>162945</v>
      </c>
      <c r="F7" s="13">
        <f t="shared" ref="F7:F16" si="0">C7+E7</f>
        <v>375049</v>
      </c>
    </row>
    <row r="8" spans="1:7" s="3" customFormat="1" ht="20.25" customHeight="1">
      <c r="A8" s="5"/>
      <c r="B8" s="6" t="s">
        <v>15</v>
      </c>
      <c r="C8" s="14">
        <v>7756260</v>
      </c>
      <c r="D8" s="47"/>
      <c r="E8" s="49">
        <v>2938639</v>
      </c>
      <c r="F8" s="13">
        <f t="shared" si="0"/>
        <v>10694899</v>
      </c>
    </row>
    <row r="9" spans="1:7" s="3" customFormat="1" ht="20.25" customHeight="1">
      <c r="A9" s="5"/>
      <c r="B9" s="6" t="s">
        <v>19</v>
      </c>
      <c r="C9" s="14">
        <v>4632747</v>
      </c>
      <c r="D9" s="47"/>
      <c r="E9" s="49"/>
      <c r="F9" s="13">
        <f t="shared" si="0"/>
        <v>4632747</v>
      </c>
    </row>
    <row r="10" spans="1:7" s="3" customFormat="1" ht="20.25" customHeight="1">
      <c r="A10" s="5"/>
      <c r="B10" s="6" t="s">
        <v>26</v>
      </c>
      <c r="C10" s="14">
        <v>3481213</v>
      </c>
      <c r="D10" s="47"/>
      <c r="E10" s="49"/>
      <c r="F10" s="13">
        <f t="shared" si="0"/>
        <v>3481213</v>
      </c>
    </row>
    <row r="11" spans="1:7" s="3" customFormat="1" ht="20.25" customHeight="1">
      <c r="A11" s="5"/>
      <c r="B11" s="77" t="s">
        <v>24</v>
      </c>
      <c r="C11" s="14">
        <v>9219393</v>
      </c>
      <c r="D11" s="47"/>
      <c r="E11" s="49"/>
      <c r="F11" s="13">
        <f t="shared" si="0"/>
        <v>9219393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51</v>
      </c>
      <c r="C14" s="14">
        <v>188987</v>
      </c>
      <c r="D14" s="47"/>
      <c r="E14" s="49"/>
      <c r="F14" s="13">
        <f>C14+E14</f>
        <v>188987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25552874</v>
      </c>
      <c r="D16" s="32"/>
      <c r="E16" s="50">
        <f>SUM(E7:E15)</f>
        <v>3101584</v>
      </c>
      <c r="F16" s="25">
        <f t="shared" si="0"/>
        <v>28654458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41988666</v>
      </c>
      <c r="D27" s="64"/>
      <c r="E27" s="65">
        <f>E16</f>
        <v>3101584</v>
      </c>
      <c r="F27" s="66">
        <f>F16+F26</f>
        <v>45090250</v>
      </c>
    </row>
    <row r="28" spans="1:10" s="3" customFormat="1" ht="20.25" customHeight="1">
      <c r="A28" s="18" t="s">
        <v>8</v>
      </c>
      <c r="B28" s="6" t="s">
        <v>28</v>
      </c>
      <c r="C28" s="14">
        <v>125606</v>
      </c>
      <c r="D28" s="33"/>
      <c r="E28" s="31"/>
      <c r="F28" s="40">
        <f t="shared" ref="F28:F33" si="2">SUM(C28:E28)</f>
        <v>125606</v>
      </c>
    </row>
    <row r="29" spans="1:10" s="3" customFormat="1" ht="20.25" customHeight="1">
      <c r="A29" s="5"/>
      <c r="B29" s="6" t="s">
        <v>20</v>
      </c>
      <c r="C29" s="14">
        <v>2506891</v>
      </c>
      <c r="D29" s="30"/>
      <c r="E29" s="28"/>
      <c r="F29" s="13">
        <f t="shared" si="2"/>
        <v>2506891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2683149</v>
      </c>
      <c r="D34" s="89"/>
      <c r="E34" s="90"/>
      <c r="F34" s="91">
        <f>SUM(F28:F33)</f>
        <v>2683149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2742465</v>
      </c>
      <c r="D39" s="59"/>
      <c r="E39" s="100">
        <f>E27-E38</f>
        <v>-690273</v>
      </c>
      <c r="F39" s="60">
        <f>SUM(C39:E39)</f>
        <v>2052192</v>
      </c>
    </row>
    <row r="40" spans="1:7" ht="20.25" customHeight="1" thickTop="1" thickBot="1">
      <c r="A40" s="5"/>
      <c r="B40" s="8" t="s">
        <v>27</v>
      </c>
      <c r="C40" s="55">
        <f>C27-C34</f>
        <v>39305517</v>
      </c>
      <c r="D40" s="34"/>
      <c r="E40" s="44">
        <f>E27-E34</f>
        <v>3101584</v>
      </c>
      <c r="F40" s="26">
        <f>SUM(C40:E40)</f>
        <v>42407101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45090250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25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58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157280</v>
      </c>
      <c r="D7" s="47"/>
      <c r="E7" s="49">
        <v>104062</v>
      </c>
      <c r="F7" s="13">
        <f t="shared" ref="F7:F16" si="0">C7+E7</f>
        <v>261342</v>
      </c>
    </row>
    <row r="8" spans="1:7" s="3" customFormat="1" ht="20.25" customHeight="1">
      <c r="A8" s="5"/>
      <c r="B8" s="6" t="s">
        <v>15</v>
      </c>
      <c r="C8" s="14">
        <v>7931013</v>
      </c>
      <c r="D8" s="47"/>
      <c r="E8" s="49">
        <v>2829139</v>
      </c>
      <c r="F8" s="13">
        <f t="shared" si="0"/>
        <v>10760152</v>
      </c>
    </row>
    <row r="9" spans="1:7" s="3" customFormat="1" ht="20.25" customHeight="1">
      <c r="A9" s="5"/>
      <c r="B9" s="6" t="s">
        <v>19</v>
      </c>
      <c r="C9" s="14">
        <v>5229534</v>
      </c>
      <c r="D9" s="47"/>
      <c r="E9" s="49"/>
      <c r="F9" s="13">
        <f t="shared" si="0"/>
        <v>5229534</v>
      </c>
    </row>
    <row r="10" spans="1:7" s="3" customFormat="1" ht="20.25" customHeight="1">
      <c r="A10" s="5"/>
      <c r="B10" s="6" t="s">
        <v>26</v>
      </c>
      <c r="C10" s="14">
        <v>3581213</v>
      </c>
      <c r="D10" s="47"/>
      <c r="E10" s="49"/>
      <c r="F10" s="13">
        <f t="shared" si="0"/>
        <v>3581213</v>
      </c>
    </row>
    <row r="11" spans="1:7" s="3" customFormat="1" ht="20.25" customHeight="1">
      <c r="A11" s="5"/>
      <c r="B11" s="77" t="s">
        <v>24</v>
      </c>
      <c r="C11" s="14">
        <v>9033459</v>
      </c>
      <c r="D11" s="47"/>
      <c r="E11" s="49"/>
      <c r="F11" s="13">
        <f t="shared" si="0"/>
        <v>9033459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0</v>
      </c>
      <c r="D15" s="75"/>
      <c r="E15" s="74"/>
      <c r="F15" s="73">
        <f>C15+E15</f>
        <v>0</v>
      </c>
    </row>
    <row r="16" spans="1:7" s="3" customFormat="1" ht="20.25" customHeight="1">
      <c r="A16" s="5"/>
      <c r="B16" s="7" t="s">
        <v>11</v>
      </c>
      <c r="C16" s="17">
        <f>SUM(C7:C15)</f>
        <v>26166299</v>
      </c>
      <c r="D16" s="32"/>
      <c r="E16" s="50">
        <f>SUM(E7:E15)</f>
        <v>2933201</v>
      </c>
      <c r="F16" s="25">
        <f t="shared" si="0"/>
        <v>29099500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42602091</v>
      </c>
      <c r="D27" s="64"/>
      <c r="E27" s="65">
        <f>E16</f>
        <v>2933201</v>
      </c>
      <c r="F27" s="66">
        <f>F16+F26</f>
        <v>45535292</v>
      </c>
    </row>
    <row r="28" spans="1:10" s="3" customFormat="1" ht="20.25" customHeight="1">
      <c r="A28" s="18" t="s">
        <v>8</v>
      </c>
      <c r="B28" s="6" t="s">
        <v>28</v>
      </c>
      <c r="C28" s="14">
        <v>83830</v>
      </c>
      <c r="D28" s="33"/>
      <c r="E28" s="31"/>
      <c r="F28" s="40">
        <f t="shared" ref="F28:F33" si="2">SUM(C28:E28)</f>
        <v>83830</v>
      </c>
    </row>
    <row r="29" spans="1:10" s="3" customFormat="1" ht="20.25" customHeight="1">
      <c r="A29" s="5"/>
      <c r="B29" s="6" t="s">
        <v>20</v>
      </c>
      <c r="C29" s="14">
        <v>2538959</v>
      </c>
      <c r="D29" s="30"/>
      <c r="E29" s="28"/>
      <c r="F29" s="13">
        <f t="shared" si="2"/>
        <v>2538959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2673441</v>
      </c>
      <c r="D34" s="89"/>
      <c r="E34" s="90"/>
      <c r="F34" s="91">
        <f>SUM(F28:F33)</f>
        <v>2673441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3365598</v>
      </c>
      <c r="D39" s="59"/>
      <c r="E39" s="100">
        <f>E27-E38</f>
        <v>-858656</v>
      </c>
      <c r="F39" s="60">
        <f>SUM(C39:E39)</f>
        <v>2506942</v>
      </c>
    </row>
    <row r="40" spans="1:7" ht="20.25" customHeight="1" thickTop="1" thickBot="1">
      <c r="A40" s="5"/>
      <c r="B40" s="8" t="s">
        <v>27</v>
      </c>
      <c r="C40" s="55">
        <f>C27-C34</f>
        <v>39928650</v>
      </c>
      <c r="D40" s="34"/>
      <c r="E40" s="44">
        <f>E27-E34</f>
        <v>2933201</v>
      </c>
      <c r="F40" s="26">
        <f>SUM(C40:E40)</f>
        <v>42861851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45535292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7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59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178960</v>
      </c>
      <c r="D7" s="47"/>
      <c r="E7" s="49">
        <v>94899</v>
      </c>
      <c r="F7" s="13">
        <f t="shared" ref="F7:F16" si="0">C7+E7</f>
        <v>273859</v>
      </c>
    </row>
    <row r="8" spans="1:7" s="3" customFormat="1" ht="20.25" customHeight="1">
      <c r="A8" s="5"/>
      <c r="B8" s="6" t="s">
        <v>15</v>
      </c>
      <c r="C8" s="14">
        <v>8185497</v>
      </c>
      <c r="D8" s="47"/>
      <c r="E8" s="49">
        <v>2808151</v>
      </c>
      <c r="F8" s="13">
        <f t="shared" si="0"/>
        <v>10993648</v>
      </c>
    </row>
    <row r="9" spans="1:7" s="3" customFormat="1" ht="20.25" customHeight="1">
      <c r="A9" s="5"/>
      <c r="B9" s="6" t="s">
        <v>19</v>
      </c>
      <c r="C9" s="14">
        <v>5813541</v>
      </c>
      <c r="D9" s="47"/>
      <c r="E9" s="49"/>
      <c r="F9" s="13">
        <f t="shared" si="0"/>
        <v>5813541</v>
      </c>
    </row>
    <row r="10" spans="1:7" s="3" customFormat="1" ht="20.25" customHeight="1">
      <c r="A10" s="5"/>
      <c r="B10" s="6" t="s">
        <v>26</v>
      </c>
      <c r="C10" s="14">
        <v>3681227</v>
      </c>
      <c r="D10" s="47"/>
      <c r="E10" s="49"/>
      <c r="F10" s="13">
        <f t="shared" si="0"/>
        <v>3681227</v>
      </c>
    </row>
    <row r="11" spans="1:7" s="3" customFormat="1" ht="20.25" customHeight="1">
      <c r="A11" s="5"/>
      <c r="B11" s="77" t="s">
        <v>24</v>
      </c>
      <c r="C11" s="14">
        <v>8545061</v>
      </c>
      <c r="D11" s="47"/>
      <c r="E11" s="49"/>
      <c r="F11" s="13">
        <f t="shared" si="0"/>
        <v>8545061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5</v>
      </c>
      <c r="D15" s="75"/>
      <c r="E15" s="74"/>
      <c r="F15" s="73">
        <f>C15+E15</f>
        <v>5</v>
      </c>
    </row>
    <row r="16" spans="1:7" s="3" customFormat="1" ht="20.25" customHeight="1">
      <c r="A16" s="5"/>
      <c r="B16" s="7" t="s">
        <v>11</v>
      </c>
      <c r="C16" s="17">
        <f>SUM(C7:C15)</f>
        <v>26638401</v>
      </c>
      <c r="D16" s="32"/>
      <c r="E16" s="50">
        <f>SUM(E7:E15)</f>
        <v>2903050</v>
      </c>
      <c r="F16" s="25">
        <f t="shared" si="0"/>
        <v>29541451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43074193</v>
      </c>
      <c r="D27" s="64"/>
      <c r="E27" s="65">
        <f>E16</f>
        <v>2903050</v>
      </c>
      <c r="F27" s="66">
        <f>F16+F26</f>
        <v>45977243</v>
      </c>
    </row>
    <row r="28" spans="1:10" s="3" customFormat="1" ht="20.25" customHeight="1">
      <c r="A28" s="18" t="s">
        <v>8</v>
      </c>
      <c r="B28" s="6" t="s">
        <v>28</v>
      </c>
      <c r="C28" s="14">
        <v>81707</v>
      </c>
      <c r="D28" s="33"/>
      <c r="E28" s="31"/>
      <c r="F28" s="40">
        <f t="shared" ref="F28:F33" si="2">SUM(C28:E28)</f>
        <v>81707</v>
      </c>
    </row>
    <row r="29" spans="1:10" s="3" customFormat="1" ht="20.25" customHeight="1">
      <c r="A29" s="5"/>
      <c r="B29" s="6" t="s">
        <v>20</v>
      </c>
      <c r="C29" s="14">
        <v>2429488</v>
      </c>
      <c r="D29" s="30"/>
      <c r="E29" s="28"/>
      <c r="F29" s="13">
        <f t="shared" si="2"/>
        <v>2429488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2561847</v>
      </c>
      <c r="D34" s="89"/>
      <c r="E34" s="90"/>
      <c r="F34" s="91">
        <f>SUM(F28:F33)</f>
        <v>2561847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3949294</v>
      </c>
      <c r="D39" s="59"/>
      <c r="E39" s="100">
        <f>E27-E38</f>
        <v>-888807</v>
      </c>
      <c r="F39" s="60">
        <f>SUM(C39:E39)</f>
        <v>3060487</v>
      </c>
    </row>
    <row r="40" spans="1:7" ht="20.25" customHeight="1" thickTop="1" thickBot="1">
      <c r="A40" s="5"/>
      <c r="B40" s="8" t="s">
        <v>27</v>
      </c>
      <c r="C40" s="55">
        <f>C27-C34</f>
        <v>40512346</v>
      </c>
      <c r="D40" s="34"/>
      <c r="E40" s="44">
        <f>E27-E34</f>
        <v>2903050</v>
      </c>
      <c r="F40" s="26">
        <f>SUM(C40:E40)</f>
        <v>43415396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45977243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8"/>
  <sheetViews>
    <sheetView topLeftCell="A25" zoomScale="80" zoomScaleNormal="8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60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159772</v>
      </c>
      <c r="D7" s="47"/>
      <c r="E7" s="49">
        <v>138513</v>
      </c>
      <c r="F7" s="13">
        <f t="shared" ref="F7:F16" si="0">C7+E7</f>
        <v>298285</v>
      </c>
    </row>
    <row r="8" spans="1:7" s="3" customFormat="1" ht="20.25" customHeight="1">
      <c r="A8" s="5"/>
      <c r="B8" s="6" t="s">
        <v>15</v>
      </c>
      <c r="C8" s="14">
        <v>7912515</v>
      </c>
      <c r="D8" s="47"/>
      <c r="E8" s="49">
        <v>2722973</v>
      </c>
      <c r="F8" s="13">
        <f t="shared" si="0"/>
        <v>10635488</v>
      </c>
    </row>
    <row r="9" spans="1:7" s="3" customFormat="1" ht="20.25" customHeight="1">
      <c r="A9" s="5"/>
      <c r="B9" s="6" t="s">
        <v>19</v>
      </c>
      <c r="C9" s="14">
        <v>6368925</v>
      </c>
      <c r="D9" s="47"/>
      <c r="E9" s="49"/>
      <c r="F9" s="13">
        <f t="shared" si="0"/>
        <v>6368925</v>
      </c>
    </row>
    <row r="10" spans="1:7" s="3" customFormat="1" ht="20.25" customHeight="1">
      <c r="A10" s="5"/>
      <c r="B10" s="6" t="s">
        <v>26</v>
      </c>
      <c r="C10" s="14">
        <v>3781227</v>
      </c>
      <c r="D10" s="47"/>
      <c r="E10" s="49"/>
      <c r="F10" s="13">
        <f t="shared" si="0"/>
        <v>3781227</v>
      </c>
    </row>
    <row r="11" spans="1:7" s="3" customFormat="1" ht="20.25" customHeight="1">
      <c r="A11" s="5"/>
      <c r="B11" s="77" t="s">
        <v>24</v>
      </c>
      <c r="C11" s="14">
        <v>8446132</v>
      </c>
      <c r="D11" s="47"/>
      <c r="E11" s="49"/>
      <c r="F11" s="13">
        <f t="shared" si="0"/>
        <v>8446132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51</v>
      </c>
      <c r="C14" s="14">
        <v>171630</v>
      </c>
      <c r="D14" s="47"/>
      <c r="E14" s="49"/>
      <c r="F14" s="13">
        <f>C14+E14</f>
        <v>171630</v>
      </c>
    </row>
    <row r="15" spans="1:7" s="3" customFormat="1" ht="20.25" customHeight="1">
      <c r="A15" s="5" t="s">
        <v>7</v>
      </c>
      <c r="B15" s="76" t="s">
        <v>35</v>
      </c>
      <c r="C15" s="72">
        <v>5</v>
      </c>
      <c r="D15" s="75"/>
      <c r="E15" s="74"/>
      <c r="F15" s="73">
        <f>C15+E15</f>
        <v>5</v>
      </c>
    </row>
    <row r="16" spans="1:7" s="3" customFormat="1" ht="20.25" customHeight="1">
      <c r="A16" s="5"/>
      <c r="B16" s="7" t="s">
        <v>11</v>
      </c>
      <c r="C16" s="17">
        <f>SUM(C7:C15)</f>
        <v>26902376</v>
      </c>
      <c r="D16" s="32"/>
      <c r="E16" s="50">
        <f>SUM(E7:E15)</f>
        <v>2861486</v>
      </c>
      <c r="F16" s="25">
        <f t="shared" si="0"/>
        <v>29763862</v>
      </c>
    </row>
    <row r="17" spans="1:10" s="3" customFormat="1" ht="20.25" customHeight="1">
      <c r="A17" s="5"/>
      <c r="B17" s="9"/>
      <c r="C17" s="36"/>
      <c r="D17" s="33"/>
      <c r="E17" s="31"/>
      <c r="F17" s="24"/>
    </row>
    <row r="18" spans="1:10" s="3" customFormat="1" ht="20.25" customHeight="1">
      <c r="A18" s="5"/>
      <c r="B18" s="6" t="s">
        <v>1</v>
      </c>
      <c r="C18" s="37">
        <v>10826204</v>
      </c>
      <c r="D18" s="30"/>
      <c r="E18" s="28"/>
      <c r="F18" s="13">
        <f t="shared" ref="F18:F25" si="1">SUM(C18:E18)</f>
        <v>10826204</v>
      </c>
    </row>
    <row r="19" spans="1:10" s="3" customFormat="1" ht="20.25" customHeight="1">
      <c r="A19" s="5"/>
      <c r="B19" s="6" t="s">
        <v>30</v>
      </c>
      <c r="C19" s="69">
        <v>1251565</v>
      </c>
      <c r="D19" s="30"/>
      <c r="E19" s="39"/>
      <c r="F19" s="13">
        <f t="shared" si="1"/>
        <v>1251565</v>
      </c>
      <c r="H19" s="35"/>
    </row>
    <row r="20" spans="1:10" s="3" customFormat="1" ht="20.25" customHeight="1">
      <c r="A20" s="5"/>
      <c r="B20" s="6" t="s">
        <v>16</v>
      </c>
      <c r="C20" s="37">
        <v>3190038</v>
      </c>
      <c r="D20" s="30"/>
      <c r="E20" s="28"/>
      <c r="F20" s="13">
        <f t="shared" si="1"/>
        <v>3190038</v>
      </c>
      <c r="H20" s="35"/>
    </row>
    <row r="21" spans="1:10" s="3" customFormat="1" ht="20.25" customHeight="1">
      <c r="A21" s="5"/>
      <c r="B21" s="6"/>
      <c r="C21" s="69"/>
      <c r="D21" s="30"/>
      <c r="E21" s="39"/>
      <c r="F21" s="13">
        <f t="shared" si="1"/>
        <v>0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32</v>
      </c>
      <c r="C23" s="69">
        <v>121964</v>
      </c>
      <c r="D23" s="30"/>
      <c r="E23" s="39"/>
      <c r="F23" s="13">
        <f t="shared" si="1"/>
        <v>121964</v>
      </c>
      <c r="H23" s="27"/>
    </row>
    <row r="24" spans="1:10" s="3" customFormat="1" ht="20.25" customHeight="1">
      <c r="A24" s="5"/>
      <c r="B24" s="6" t="s">
        <v>31</v>
      </c>
      <c r="C24" s="37">
        <v>46020</v>
      </c>
      <c r="D24" s="30"/>
      <c r="E24" s="39"/>
      <c r="F24" s="13">
        <f t="shared" si="1"/>
        <v>46020</v>
      </c>
    </row>
    <row r="25" spans="1:10" s="3" customFormat="1" ht="20.25" customHeight="1">
      <c r="A25" s="5"/>
      <c r="B25" s="6" t="s">
        <v>2</v>
      </c>
      <c r="C25" s="37">
        <v>1000000</v>
      </c>
      <c r="D25" s="30"/>
      <c r="E25" s="28"/>
      <c r="F25" s="13">
        <f t="shared" si="1"/>
        <v>1000000</v>
      </c>
    </row>
    <row r="26" spans="1:10" s="3" customFormat="1" ht="20.25" customHeight="1" thickBot="1">
      <c r="A26" s="5"/>
      <c r="B26" s="9" t="s">
        <v>12</v>
      </c>
      <c r="C26" s="23">
        <f>SUM(C17:C25)</f>
        <v>16435792</v>
      </c>
      <c r="D26" s="61"/>
      <c r="E26" s="31"/>
      <c r="F26" s="40">
        <f>SUM(F17:F25)</f>
        <v>16435792</v>
      </c>
    </row>
    <row r="27" spans="1:10" s="3" customFormat="1" ht="20.25" customHeight="1" thickTop="1">
      <c r="A27" s="10"/>
      <c r="B27" s="62" t="s">
        <v>6</v>
      </c>
      <c r="C27" s="63">
        <f>C16+C26</f>
        <v>43338168</v>
      </c>
      <c r="D27" s="64"/>
      <c r="E27" s="65">
        <f>E16</f>
        <v>2861486</v>
      </c>
      <c r="F27" s="66">
        <f>F16+F26</f>
        <v>46199654</v>
      </c>
    </row>
    <row r="28" spans="1:10" s="3" customFormat="1" ht="20.25" customHeight="1">
      <c r="A28" s="18" t="s">
        <v>8</v>
      </c>
      <c r="B28" s="6" t="s">
        <v>28</v>
      </c>
      <c r="C28" s="14">
        <v>83371</v>
      </c>
      <c r="D28" s="33"/>
      <c r="E28" s="31"/>
      <c r="F28" s="40">
        <f t="shared" ref="F28:F33" si="2">SUM(C28:E28)</f>
        <v>83371</v>
      </c>
    </row>
    <row r="29" spans="1:10" s="3" customFormat="1" ht="20.25" customHeight="1">
      <c r="A29" s="5"/>
      <c r="B29" s="6" t="s">
        <v>20</v>
      </c>
      <c r="C29" s="14">
        <v>2527195</v>
      </c>
      <c r="D29" s="30"/>
      <c r="E29" s="28"/>
      <c r="F29" s="13">
        <f t="shared" si="2"/>
        <v>2527195</v>
      </c>
    </row>
    <row r="30" spans="1:10" s="3" customFormat="1" ht="20.25" customHeight="1">
      <c r="A30" s="5"/>
      <c r="B30" s="6" t="s">
        <v>29</v>
      </c>
      <c r="C30" s="14">
        <v>0</v>
      </c>
      <c r="D30" s="30"/>
      <c r="E30" s="28"/>
      <c r="F30" s="13">
        <f t="shared" si="2"/>
        <v>0</v>
      </c>
      <c r="J30" s="70"/>
    </row>
    <row r="31" spans="1:10" s="3" customFormat="1" ht="20.25" customHeight="1">
      <c r="A31" s="5"/>
      <c r="B31" s="6" t="s">
        <v>25</v>
      </c>
      <c r="C31" s="14">
        <v>50652</v>
      </c>
      <c r="D31" s="30"/>
      <c r="E31" s="28"/>
      <c r="F31" s="13">
        <f t="shared" si="2"/>
        <v>50652</v>
      </c>
    </row>
    <row r="32" spans="1:10" s="3" customFormat="1" ht="20.25" customHeight="1">
      <c r="A32" s="5"/>
      <c r="B32" s="6" t="s">
        <v>0</v>
      </c>
      <c r="C32" s="14">
        <v>0</v>
      </c>
      <c r="D32" s="30"/>
      <c r="E32" s="28"/>
      <c r="F32" s="13">
        <f t="shared" si="2"/>
        <v>0</v>
      </c>
    </row>
    <row r="33" spans="1:7" s="3" customFormat="1" ht="20.25" customHeight="1" thickBot="1">
      <c r="A33" s="5"/>
      <c r="B33" s="6"/>
      <c r="C33" s="45"/>
      <c r="D33" s="30"/>
      <c r="E33" s="28"/>
      <c r="F33" s="13">
        <f t="shared" si="2"/>
        <v>0</v>
      </c>
      <c r="G33" s="56"/>
    </row>
    <row r="34" spans="1:7" s="3" customFormat="1" ht="20.25" customHeight="1" thickTop="1" thickBot="1">
      <c r="A34" s="5"/>
      <c r="B34" s="88" t="s">
        <v>9</v>
      </c>
      <c r="C34" s="89">
        <f>SUM(C28:C33)</f>
        <v>2661218</v>
      </c>
      <c r="D34" s="89"/>
      <c r="E34" s="90"/>
      <c r="F34" s="91">
        <f>SUM(F28:F33)</f>
        <v>2661218</v>
      </c>
    </row>
    <row r="35" spans="1:7" s="3" customFormat="1" ht="20.25" customHeight="1" thickTop="1">
      <c r="A35" s="92"/>
      <c r="B35" s="92"/>
      <c r="C35" s="93"/>
      <c r="D35" s="93"/>
      <c r="E35" s="94"/>
      <c r="F35" s="93"/>
    </row>
    <row r="36" spans="1:7" s="3" customFormat="1" ht="20.25" customHeight="1">
      <c r="A36" s="80"/>
      <c r="B36" s="80"/>
      <c r="C36" s="95"/>
      <c r="D36" s="95"/>
      <c r="E36" s="96"/>
      <c r="F36" s="95"/>
    </row>
    <row r="37" spans="1:7" s="3" customFormat="1" ht="20.25" customHeight="1" thickBot="1">
      <c r="A37" s="97"/>
      <c r="B37" s="97"/>
      <c r="C37" s="98"/>
      <c r="D37" s="98"/>
      <c r="E37" s="99"/>
      <c r="F37" s="98"/>
    </row>
    <row r="38" spans="1:7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7" ht="20.25" customHeight="1" thickTop="1" thickBot="1">
      <c r="A39" s="5"/>
      <c r="B39" s="57" t="s">
        <v>14</v>
      </c>
      <c r="C39" s="58">
        <f>C40-C38</f>
        <v>4113898</v>
      </c>
      <c r="D39" s="59"/>
      <c r="E39" s="100">
        <f>E27-E38</f>
        <v>-930371</v>
      </c>
      <c r="F39" s="60">
        <f>SUM(C39:E39)</f>
        <v>3183527</v>
      </c>
    </row>
    <row r="40" spans="1:7" ht="20.25" customHeight="1" thickTop="1" thickBot="1">
      <c r="A40" s="5"/>
      <c r="B40" s="8" t="s">
        <v>27</v>
      </c>
      <c r="C40" s="55">
        <f>C27-C34</f>
        <v>40676950</v>
      </c>
      <c r="D40" s="34"/>
      <c r="E40" s="44">
        <f>E27-E34</f>
        <v>2861486</v>
      </c>
      <c r="F40" s="26">
        <f>SUM(C40:E40)</f>
        <v>43538436</v>
      </c>
    </row>
    <row r="41" spans="1:7" ht="20.25" customHeight="1" thickBot="1">
      <c r="A41" s="84" t="s">
        <v>38</v>
      </c>
      <c r="B41" s="81"/>
      <c r="C41" s="81"/>
      <c r="D41" s="83"/>
      <c r="E41" s="82"/>
      <c r="F41" s="85">
        <f>F27</f>
        <v>46199654</v>
      </c>
    </row>
    <row r="42" spans="1:7" ht="20.25" customHeight="1" thickTop="1">
      <c r="A42" s="78"/>
      <c r="B42" s="79"/>
      <c r="C42" s="79"/>
      <c r="D42" s="79"/>
      <c r="E42" s="79"/>
      <c r="F42" s="79"/>
    </row>
    <row r="43" spans="1:7" ht="20.25" customHeight="1">
      <c r="A43" s="80"/>
      <c r="B43" s="80"/>
      <c r="C43" s="101">
        <v>10</v>
      </c>
      <c r="D43" s="80"/>
      <c r="E43" s="80"/>
      <c r="F43" s="80"/>
    </row>
    <row r="44" spans="1:7" ht="20.25" customHeight="1"/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4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22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39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162033</v>
      </c>
      <c r="D7" s="47"/>
      <c r="E7" s="49">
        <v>38238</v>
      </c>
      <c r="F7" s="13">
        <f t="shared" ref="F7:F15" si="0">C7+E7</f>
        <v>200271</v>
      </c>
    </row>
    <row r="8" spans="1:7" s="3" customFormat="1" ht="20.25" customHeight="1">
      <c r="A8" s="5"/>
      <c r="B8" s="6" t="s">
        <v>15</v>
      </c>
      <c r="C8" s="14">
        <v>4614177</v>
      </c>
      <c r="D8" s="47"/>
      <c r="E8" s="49">
        <v>3996388</v>
      </c>
      <c r="F8" s="13">
        <f t="shared" si="0"/>
        <v>8610565</v>
      </c>
    </row>
    <row r="9" spans="1:7" s="3" customFormat="1" ht="20.25" customHeight="1">
      <c r="A9" s="5"/>
      <c r="B9" s="6" t="s">
        <v>19</v>
      </c>
      <c r="C9" s="14">
        <v>6198592</v>
      </c>
      <c r="D9" s="47"/>
      <c r="E9" s="49"/>
      <c r="F9" s="13">
        <f t="shared" si="0"/>
        <v>6198592</v>
      </c>
    </row>
    <row r="10" spans="1:7" s="3" customFormat="1" ht="20.25" customHeight="1">
      <c r="A10" s="5"/>
      <c r="B10" s="6" t="s">
        <v>26</v>
      </c>
      <c r="C10" s="14">
        <v>2779541</v>
      </c>
      <c r="D10" s="47"/>
      <c r="E10" s="49"/>
      <c r="F10" s="13">
        <f t="shared" si="0"/>
        <v>2779541</v>
      </c>
    </row>
    <row r="11" spans="1:7" s="3" customFormat="1" ht="20.25" customHeight="1">
      <c r="A11" s="5"/>
      <c r="B11" s="77" t="s">
        <v>24</v>
      </c>
      <c r="C11" s="14">
        <v>8001632</v>
      </c>
      <c r="D11" s="47"/>
      <c r="E11" s="49"/>
      <c r="F11" s="13">
        <f t="shared" si="0"/>
        <v>8001632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76" t="s">
        <v>35</v>
      </c>
      <c r="C14" s="72">
        <v>0</v>
      </c>
      <c r="D14" s="75"/>
      <c r="E14" s="74">
        <v>283</v>
      </c>
      <c r="F14" s="73">
        <f>C14+E14</f>
        <v>283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21791975</v>
      </c>
      <c r="D15" s="32"/>
      <c r="E15" s="50">
        <f>SUM(E7:E14)</f>
        <v>4034909</v>
      </c>
      <c r="F15" s="25">
        <f t="shared" si="0"/>
        <v>25826884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38540898</v>
      </c>
      <c r="D26" s="64"/>
      <c r="E26" s="65">
        <f>E15</f>
        <v>4034909</v>
      </c>
      <c r="F26" s="66">
        <f>F15+F25</f>
        <v>42575807</v>
      </c>
    </row>
    <row r="27" spans="1:10" s="3" customFormat="1" ht="20.25" customHeight="1">
      <c r="A27" s="18" t="s">
        <v>8</v>
      </c>
      <c r="B27" s="6" t="s">
        <v>28</v>
      </c>
      <c r="C27" s="14">
        <v>28331</v>
      </c>
      <c r="D27" s="33"/>
      <c r="E27" s="31"/>
      <c r="F27" s="40">
        <f t="shared" ref="F27:F32" si="1">SUM(C27:E27)</f>
        <v>28331</v>
      </c>
    </row>
    <row r="28" spans="1:10" s="3" customFormat="1" ht="20.25" customHeight="1">
      <c r="A28" s="5"/>
      <c r="B28" s="6" t="s">
        <v>20</v>
      </c>
      <c r="C28" s="14">
        <v>2681546</v>
      </c>
      <c r="D28" s="30"/>
      <c r="E28" s="28"/>
      <c r="F28" s="13">
        <f t="shared" si="1"/>
        <v>2681546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2757553</v>
      </c>
      <c r="D33" s="64"/>
      <c r="E33" s="71"/>
      <c r="F33" s="54">
        <f>SUM(F27:F32)</f>
        <v>2757553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385480</v>
      </c>
      <c r="D35" s="59"/>
      <c r="E35" s="58">
        <f>E26-E34</f>
        <v>238544</v>
      </c>
      <c r="F35" s="60">
        <f>SUM(C35:E35)</f>
        <v>624024</v>
      </c>
    </row>
    <row r="36" spans="1:7" s="3" customFormat="1" ht="20.25" customHeight="1" thickTop="1" thickBot="1">
      <c r="A36" s="5"/>
      <c r="B36" s="8" t="s">
        <v>27</v>
      </c>
      <c r="C36" s="55">
        <f>C26-C33</f>
        <v>35783345</v>
      </c>
      <c r="D36" s="34"/>
      <c r="E36" s="44">
        <f>E26-E33</f>
        <v>4034909</v>
      </c>
      <c r="F36" s="26">
        <f>SUM(C36:E36)</f>
        <v>39818254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42575807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22" zoomScale="80" zoomScaleNormal="8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153825</v>
      </c>
      <c r="D7" s="47"/>
      <c r="E7" s="49">
        <v>141369</v>
      </c>
      <c r="F7" s="13">
        <f t="shared" ref="F7:F17" si="0">C7+E7</f>
        <v>295194</v>
      </c>
    </row>
    <row r="8" spans="1:7" s="3" customFormat="1" ht="20.25" customHeight="1">
      <c r="A8" s="5"/>
      <c r="B8" s="6" t="s">
        <v>15</v>
      </c>
      <c r="C8" s="14">
        <v>8656064</v>
      </c>
      <c r="D8" s="47"/>
      <c r="E8" s="49">
        <v>2775157</v>
      </c>
      <c r="F8" s="13">
        <f t="shared" si="0"/>
        <v>11431221</v>
      </c>
    </row>
    <row r="9" spans="1:7" s="3" customFormat="1" ht="20.25" customHeight="1">
      <c r="A9" s="5"/>
      <c r="B9" s="6" t="s">
        <v>19</v>
      </c>
      <c r="C9" s="14">
        <v>6993559</v>
      </c>
      <c r="D9" s="47"/>
      <c r="E9" s="49"/>
      <c r="F9" s="13">
        <f t="shared" si="0"/>
        <v>6993559</v>
      </c>
    </row>
    <row r="10" spans="1:7" s="3" customFormat="1" ht="20.25" customHeight="1">
      <c r="A10" s="5"/>
      <c r="B10" s="6" t="s">
        <v>26</v>
      </c>
      <c r="C10" s="14">
        <v>3881227</v>
      </c>
      <c r="D10" s="47"/>
      <c r="E10" s="49"/>
      <c r="F10" s="13">
        <f t="shared" si="0"/>
        <v>3881227</v>
      </c>
    </row>
    <row r="11" spans="1:7" s="3" customFormat="1" ht="20.25" customHeight="1">
      <c r="A11" s="5"/>
      <c r="B11" s="77" t="s">
        <v>24</v>
      </c>
      <c r="C11" s="14">
        <v>8723562</v>
      </c>
      <c r="D11" s="47"/>
      <c r="E11" s="49"/>
      <c r="F11" s="13">
        <f t="shared" si="0"/>
        <v>8723562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5810</v>
      </c>
      <c r="D14" s="47"/>
      <c r="E14" s="49"/>
      <c r="F14" s="13">
        <f>C14+E14</f>
        <v>5810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28647852</v>
      </c>
      <c r="D17" s="32"/>
      <c r="E17" s="50">
        <f>SUM(E7:E16)</f>
        <v>2916526</v>
      </c>
      <c r="F17" s="25">
        <f t="shared" si="0"/>
        <v>31564378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10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8" t="s">
        <v>8</v>
      </c>
      <c r="B28" s="62" t="s">
        <v>6</v>
      </c>
      <c r="C28" s="63">
        <f>C17+C27</f>
        <v>45083644</v>
      </c>
      <c r="D28" s="64"/>
      <c r="E28" s="65">
        <f>E17</f>
        <v>2916526</v>
      </c>
      <c r="F28" s="66">
        <f>F17+F27</f>
        <v>48000170</v>
      </c>
    </row>
    <row r="29" spans="1:10" s="3" customFormat="1" ht="20.25" customHeight="1">
      <c r="A29" s="5"/>
      <c r="B29" s="6" t="s">
        <v>28</v>
      </c>
      <c r="C29" s="14">
        <v>17617</v>
      </c>
      <c r="D29" s="33"/>
      <c r="E29" s="31"/>
      <c r="F29" s="40">
        <f t="shared" ref="F29:F34" si="2">SUM(C29:E29)</f>
        <v>17617</v>
      </c>
    </row>
    <row r="30" spans="1:10" s="3" customFormat="1" ht="20.25" customHeight="1">
      <c r="A30" s="5"/>
      <c r="B30" s="6" t="s">
        <v>20</v>
      </c>
      <c r="C30" s="14">
        <v>2586904</v>
      </c>
      <c r="D30" s="30"/>
      <c r="E30" s="28"/>
      <c r="F30" s="13">
        <f t="shared" si="2"/>
        <v>2586904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7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7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7" s="3" customFormat="1" ht="20.25" customHeight="1" thickTop="1" thickBot="1">
      <c r="A35" s="92"/>
      <c r="B35" s="88" t="s">
        <v>9</v>
      </c>
      <c r="C35" s="89">
        <f>SUM(C29:C34)</f>
        <v>2655173</v>
      </c>
      <c r="D35" s="89"/>
      <c r="E35" s="90"/>
      <c r="F35" s="91">
        <f>SUM(F29:F34)</f>
        <v>2655173</v>
      </c>
    </row>
    <row r="36" spans="1:7" s="3" customFormat="1" ht="20.25" customHeight="1" thickTop="1">
      <c r="A36" s="80"/>
      <c r="B36" s="92"/>
      <c r="C36" s="93"/>
      <c r="D36" s="93"/>
      <c r="E36" s="94"/>
      <c r="F36" s="93"/>
    </row>
    <row r="37" spans="1:7" s="3" customFormat="1" ht="20.25" customHeight="1" thickBot="1">
      <c r="A37" s="97"/>
      <c r="B37" s="80"/>
      <c r="C37" s="95"/>
      <c r="D37" s="95"/>
      <c r="E37" s="96"/>
      <c r="F37" s="95"/>
    </row>
    <row r="38" spans="1:7" s="3" customFormat="1" ht="20.25" customHeight="1" thickTop="1" thickBot="1">
      <c r="A38" s="86" t="s">
        <v>10</v>
      </c>
      <c r="B38" s="97"/>
      <c r="C38" s="98"/>
      <c r="D38" s="98"/>
      <c r="E38" s="99"/>
      <c r="F38" s="98"/>
      <c r="G38" s="79"/>
    </row>
    <row r="39" spans="1:7" ht="20.25" customHeight="1" thickTop="1" thickBot="1">
      <c r="A39" s="5"/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7" ht="20.25" customHeight="1" thickTop="1" thickBot="1">
      <c r="A40" s="5"/>
      <c r="B40" s="57" t="s">
        <v>14</v>
      </c>
      <c r="C40" s="58">
        <f>C41-C39</f>
        <v>5865419</v>
      </c>
      <c r="D40" s="59"/>
      <c r="E40" s="100">
        <f>E28-E39</f>
        <v>-875331</v>
      </c>
      <c r="F40" s="60">
        <f>SUM(C40:E40)</f>
        <v>4990088</v>
      </c>
    </row>
    <row r="41" spans="1:7" ht="20.25" customHeight="1" thickTop="1" thickBot="1">
      <c r="A41" s="84" t="s">
        <v>38</v>
      </c>
      <c r="B41" s="8" t="s">
        <v>27</v>
      </c>
      <c r="C41" s="55">
        <f>C28-C35</f>
        <v>42428471</v>
      </c>
      <c r="D41" s="34"/>
      <c r="E41" s="44">
        <f>E28-E35</f>
        <v>2916526</v>
      </c>
      <c r="F41" s="26">
        <f>SUM(C41:E41)</f>
        <v>45344997</v>
      </c>
    </row>
    <row r="42" spans="1:7" ht="20.25" customHeight="1" thickTop="1" thickBot="1">
      <c r="A42" s="78"/>
      <c r="B42" s="81"/>
      <c r="C42" s="81"/>
      <c r="D42" s="83"/>
      <c r="E42" s="82"/>
      <c r="F42" s="85">
        <f>F28</f>
        <v>48000170</v>
      </c>
    </row>
    <row r="43" spans="1:7" ht="20.25" customHeight="1" thickTop="1">
      <c r="A43" s="80"/>
      <c r="B43" s="79"/>
      <c r="C43" s="79"/>
      <c r="D43" s="79"/>
      <c r="E43" s="79"/>
      <c r="F43" s="79"/>
    </row>
    <row r="44" spans="1:7" ht="20.25" customHeight="1">
      <c r="B44" s="80"/>
      <c r="C44" s="101">
        <v>10</v>
      </c>
      <c r="D44" s="80"/>
      <c r="E44" s="80"/>
      <c r="F44" s="80"/>
    </row>
    <row r="45" spans="1:7" ht="20.25" customHeight="1">
      <c r="A45" s="1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4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B59" s="1"/>
      <c r="C59" s="1"/>
      <c r="D59" s="1"/>
      <c r="E59" s="1"/>
      <c r="F59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25" zoomScale="80" zoomScaleNormal="8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153825</v>
      </c>
      <c r="D7" s="47"/>
      <c r="E7" s="49">
        <v>141369</v>
      </c>
      <c r="F7" s="13">
        <f t="shared" ref="F7:F17" si="0">C7+E7</f>
        <v>295194</v>
      </c>
    </row>
    <row r="8" spans="1:7" s="3" customFormat="1" ht="20.25" customHeight="1">
      <c r="A8" s="5"/>
      <c r="B8" s="6" t="s">
        <v>15</v>
      </c>
      <c r="C8" s="14">
        <v>8656064</v>
      </c>
      <c r="D8" s="47"/>
      <c r="E8" s="49">
        <v>3575157</v>
      </c>
      <c r="F8" s="13">
        <f t="shared" si="0"/>
        <v>12231221</v>
      </c>
    </row>
    <row r="9" spans="1:7" s="3" customFormat="1" ht="20.25" customHeight="1">
      <c r="A9" s="5"/>
      <c r="B9" s="6" t="s">
        <v>19</v>
      </c>
      <c r="C9" s="14">
        <v>6993559</v>
      </c>
      <c r="D9" s="47"/>
      <c r="E9" s="49"/>
      <c r="F9" s="13">
        <f t="shared" si="0"/>
        <v>6993559</v>
      </c>
    </row>
    <row r="10" spans="1:7" s="3" customFormat="1" ht="20.25" customHeight="1">
      <c r="A10" s="5"/>
      <c r="B10" s="6" t="s">
        <v>26</v>
      </c>
      <c r="C10" s="14">
        <v>3081227</v>
      </c>
      <c r="D10" s="47"/>
      <c r="E10" s="49"/>
      <c r="F10" s="13">
        <f t="shared" si="0"/>
        <v>3081227</v>
      </c>
    </row>
    <row r="11" spans="1:7" s="3" customFormat="1" ht="20.25" customHeight="1">
      <c r="A11" s="5"/>
      <c r="B11" s="77" t="s">
        <v>24</v>
      </c>
      <c r="C11" s="14">
        <v>8723562</v>
      </c>
      <c r="D11" s="47"/>
      <c r="E11" s="49"/>
      <c r="F11" s="13">
        <f t="shared" si="0"/>
        <v>8723562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5810</v>
      </c>
      <c r="D14" s="47"/>
      <c r="E14" s="49"/>
      <c r="F14" s="13">
        <f>C14+E14</f>
        <v>5810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27847852</v>
      </c>
      <c r="D17" s="32"/>
      <c r="E17" s="50">
        <f>SUM(E7:E16)</f>
        <v>3716526</v>
      </c>
      <c r="F17" s="25">
        <f t="shared" si="0"/>
        <v>31564378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10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8" t="s">
        <v>8</v>
      </c>
      <c r="B28" s="62" t="s">
        <v>6</v>
      </c>
      <c r="C28" s="63">
        <f>C17+C27</f>
        <v>44283644</v>
      </c>
      <c r="D28" s="64"/>
      <c r="E28" s="65">
        <f>E17</f>
        <v>3716526</v>
      </c>
      <c r="F28" s="66">
        <f>F17+F27</f>
        <v>48000170</v>
      </c>
    </row>
    <row r="29" spans="1:10" s="3" customFormat="1" ht="20.25" customHeight="1">
      <c r="A29" s="5"/>
      <c r="B29" s="6" t="s">
        <v>28</v>
      </c>
      <c r="C29" s="14">
        <v>17617</v>
      </c>
      <c r="D29" s="33"/>
      <c r="E29" s="31"/>
      <c r="F29" s="40">
        <f t="shared" ref="F29:F34" si="2">SUM(C29:E29)</f>
        <v>17617</v>
      </c>
    </row>
    <row r="30" spans="1:10" s="3" customFormat="1" ht="20.25" customHeight="1">
      <c r="A30" s="5"/>
      <c r="B30" s="6" t="s">
        <v>20</v>
      </c>
      <c r="C30" s="14">
        <v>2586904</v>
      </c>
      <c r="D30" s="30"/>
      <c r="E30" s="28"/>
      <c r="F30" s="13">
        <f t="shared" si="2"/>
        <v>2586904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7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7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7" s="3" customFormat="1" ht="20.25" customHeight="1" thickTop="1" thickBot="1">
      <c r="A35" s="92"/>
      <c r="B35" s="88" t="s">
        <v>9</v>
      </c>
      <c r="C35" s="89">
        <f>SUM(C29:C34)</f>
        <v>2655173</v>
      </c>
      <c r="D35" s="89"/>
      <c r="E35" s="90"/>
      <c r="F35" s="91">
        <f>SUM(F29:F34)</f>
        <v>2655173</v>
      </c>
    </row>
    <row r="36" spans="1:7" s="3" customFormat="1" ht="20.25" customHeight="1" thickTop="1">
      <c r="A36" s="80"/>
      <c r="B36" s="92"/>
      <c r="C36" s="93"/>
      <c r="D36" s="93"/>
      <c r="E36" s="94"/>
      <c r="F36" s="93"/>
    </row>
    <row r="37" spans="1:7" s="3" customFormat="1" ht="20.25" customHeight="1" thickBot="1">
      <c r="A37" s="97"/>
      <c r="B37" s="80"/>
      <c r="C37" s="95"/>
      <c r="D37" s="95"/>
      <c r="E37" s="96"/>
      <c r="F37" s="95"/>
    </row>
    <row r="38" spans="1:7" s="3" customFormat="1" ht="20.25" customHeight="1" thickTop="1" thickBot="1">
      <c r="A38" s="86" t="s">
        <v>10</v>
      </c>
      <c r="B38" s="97"/>
      <c r="C38" s="98"/>
      <c r="D38" s="98"/>
      <c r="E38" s="99"/>
      <c r="F38" s="98"/>
      <c r="G38" s="79"/>
    </row>
    <row r="39" spans="1:7" ht="20.25" customHeight="1" thickTop="1" thickBot="1">
      <c r="A39" s="5"/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7" ht="20.25" customHeight="1" thickTop="1" thickBot="1">
      <c r="A40" s="5"/>
      <c r="B40" s="57" t="s">
        <v>14</v>
      </c>
      <c r="C40" s="58">
        <f>C41-C39</f>
        <v>5065419</v>
      </c>
      <c r="D40" s="59"/>
      <c r="E40" s="100">
        <f>E28-E39</f>
        <v>-75331</v>
      </c>
      <c r="F40" s="60">
        <f>SUM(C40:E40)</f>
        <v>4990088</v>
      </c>
    </row>
    <row r="41" spans="1:7" ht="20.25" customHeight="1" thickTop="1" thickBot="1">
      <c r="A41" s="84" t="s">
        <v>38</v>
      </c>
      <c r="B41" s="8" t="s">
        <v>27</v>
      </c>
      <c r="C41" s="55">
        <f>C28-C35</f>
        <v>41628471</v>
      </c>
      <c r="D41" s="34"/>
      <c r="E41" s="44">
        <f>E28-E35</f>
        <v>3716526</v>
      </c>
      <c r="F41" s="26">
        <f>SUM(C41:E41)</f>
        <v>45344997</v>
      </c>
    </row>
    <row r="42" spans="1:7" ht="20.25" customHeight="1" thickTop="1" thickBot="1">
      <c r="A42" s="78"/>
      <c r="B42" s="81"/>
      <c r="C42" s="81"/>
      <c r="D42" s="83"/>
      <c r="E42" s="82"/>
      <c r="F42" s="85">
        <f>F28</f>
        <v>48000170</v>
      </c>
    </row>
    <row r="43" spans="1:7" ht="20.25" customHeight="1" thickTop="1">
      <c r="A43" s="80"/>
      <c r="B43" s="79"/>
      <c r="C43" s="79"/>
      <c r="D43" s="79"/>
      <c r="E43" s="79"/>
      <c r="F43" s="79"/>
    </row>
    <row r="44" spans="1:7" ht="20.25" customHeight="1">
      <c r="B44" s="80"/>
      <c r="C44" s="101">
        <v>10</v>
      </c>
      <c r="D44" s="80"/>
      <c r="E44" s="80"/>
      <c r="F44" s="80"/>
    </row>
    <row r="45" spans="1:7" ht="20.25" customHeight="1">
      <c r="A45" s="1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4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B59" s="1"/>
      <c r="C59" s="1"/>
      <c r="D59" s="1"/>
      <c r="E59" s="1"/>
      <c r="F59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10" zoomScaleNormal="10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63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152858</v>
      </c>
      <c r="D7" s="47"/>
      <c r="E7" s="49">
        <v>95102</v>
      </c>
      <c r="F7" s="13">
        <f t="shared" ref="F7:F17" si="0">C7+E7</f>
        <v>247960</v>
      </c>
    </row>
    <row r="8" spans="1:7" s="3" customFormat="1" ht="20.25" customHeight="1">
      <c r="A8" s="5"/>
      <c r="B8" s="6" t="s">
        <v>15</v>
      </c>
      <c r="C8" s="14">
        <v>8276352</v>
      </c>
      <c r="D8" s="47"/>
      <c r="E8" s="49">
        <v>3538492</v>
      </c>
      <c r="F8" s="13">
        <f t="shared" si="0"/>
        <v>11814844</v>
      </c>
    </row>
    <row r="9" spans="1:7" s="3" customFormat="1" ht="20.25" customHeight="1">
      <c r="A9" s="5"/>
      <c r="B9" s="6" t="s">
        <v>19</v>
      </c>
      <c r="C9" s="14">
        <v>7629554</v>
      </c>
      <c r="D9" s="47"/>
      <c r="E9" s="49"/>
      <c r="F9" s="13">
        <f t="shared" si="0"/>
        <v>7629554</v>
      </c>
    </row>
    <row r="10" spans="1:7" s="3" customFormat="1" ht="20.25" customHeight="1">
      <c r="A10" s="5"/>
      <c r="B10" s="6" t="s">
        <v>26</v>
      </c>
      <c r="C10" s="14">
        <v>3181227</v>
      </c>
      <c r="D10" s="47"/>
      <c r="E10" s="49"/>
      <c r="F10" s="13">
        <f t="shared" si="0"/>
        <v>3181227</v>
      </c>
    </row>
    <row r="11" spans="1:7" s="3" customFormat="1" ht="20.25" customHeight="1">
      <c r="A11" s="5"/>
      <c r="B11" s="77" t="s">
        <v>24</v>
      </c>
      <c r="C11" s="14">
        <v>8534443</v>
      </c>
      <c r="D11" s="47"/>
      <c r="E11" s="49"/>
      <c r="F11" s="13">
        <f t="shared" si="0"/>
        <v>8534443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28008239</v>
      </c>
      <c r="D17" s="32"/>
      <c r="E17" s="50">
        <f>SUM(E7:E16)</f>
        <v>3633594</v>
      </c>
      <c r="F17" s="25">
        <f t="shared" si="0"/>
        <v>31641833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10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8" t="s">
        <v>8</v>
      </c>
      <c r="B28" s="62" t="s">
        <v>6</v>
      </c>
      <c r="C28" s="63">
        <f>C17+C27</f>
        <v>44444031</v>
      </c>
      <c r="D28" s="64"/>
      <c r="E28" s="65">
        <f>E17</f>
        <v>3633594</v>
      </c>
      <c r="F28" s="66">
        <f>F17+F27</f>
        <v>48077625</v>
      </c>
    </row>
    <row r="29" spans="1:10" s="3" customFormat="1" ht="20.25" customHeight="1">
      <c r="A29" s="5"/>
      <c r="B29" s="6" t="s">
        <v>28</v>
      </c>
      <c r="C29" s="14">
        <v>41902</v>
      </c>
      <c r="D29" s="33"/>
      <c r="E29" s="31"/>
      <c r="F29" s="40">
        <f t="shared" ref="F29:F34" si="2">SUM(C29:E29)</f>
        <v>41902</v>
      </c>
    </row>
    <row r="30" spans="1:10" s="3" customFormat="1" ht="20.25" customHeight="1">
      <c r="A30" s="5"/>
      <c r="B30" s="6" t="s">
        <v>20</v>
      </c>
      <c r="C30" s="14">
        <v>2439988</v>
      </c>
      <c r="D30" s="30"/>
      <c r="E30" s="28"/>
      <c r="F30" s="13">
        <f t="shared" si="2"/>
        <v>2439988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7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7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7" s="3" customFormat="1" ht="20.25" customHeight="1" thickTop="1" thickBot="1">
      <c r="A35" s="92"/>
      <c r="B35" s="88" t="s">
        <v>9</v>
      </c>
      <c r="C35" s="89">
        <f>SUM(C29:C34)</f>
        <v>2532542</v>
      </c>
      <c r="D35" s="89"/>
      <c r="E35" s="90"/>
      <c r="F35" s="91">
        <f>SUM(F29:F34)</f>
        <v>2532542</v>
      </c>
    </row>
    <row r="36" spans="1:7" s="3" customFormat="1" ht="20.25" customHeight="1" thickTop="1">
      <c r="A36" s="80"/>
      <c r="B36" s="92"/>
      <c r="C36" s="93"/>
      <c r="D36" s="93"/>
      <c r="E36" s="94"/>
      <c r="F36" s="93"/>
    </row>
    <row r="37" spans="1:7" s="3" customFormat="1" ht="20.25" customHeight="1" thickBot="1">
      <c r="A37" s="97"/>
      <c r="B37" s="80"/>
      <c r="C37" s="95"/>
      <c r="D37" s="95"/>
      <c r="E37" s="96"/>
      <c r="F37" s="95"/>
    </row>
    <row r="38" spans="1:7" s="3" customFormat="1" ht="20.25" customHeight="1" thickTop="1" thickBot="1">
      <c r="A38" s="86" t="s">
        <v>10</v>
      </c>
      <c r="B38" s="97"/>
      <c r="C38" s="98"/>
      <c r="D38" s="98"/>
      <c r="E38" s="99"/>
      <c r="F38" s="98"/>
      <c r="G38" s="79"/>
    </row>
    <row r="39" spans="1:7" ht="20.25" customHeight="1" thickTop="1" thickBot="1">
      <c r="A39" s="5"/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7" ht="20.25" customHeight="1" thickTop="1" thickBot="1">
      <c r="A40" s="5"/>
      <c r="B40" s="57" t="s">
        <v>14</v>
      </c>
      <c r="C40" s="58">
        <f>C41-C39</f>
        <v>5348437</v>
      </c>
      <c r="D40" s="59"/>
      <c r="E40" s="100">
        <f>E28-E39</f>
        <v>-158263</v>
      </c>
      <c r="F40" s="60">
        <f>SUM(C40:E40)</f>
        <v>5190174</v>
      </c>
    </row>
    <row r="41" spans="1:7" ht="20.25" customHeight="1" thickTop="1" thickBot="1">
      <c r="A41" s="84" t="s">
        <v>38</v>
      </c>
      <c r="B41" s="8" t="s">
        <v>27</v>
      </c>
      <c r="C41" s="55">
        <f>C28-C35</f>
        <v>41911489</v>
      </c>
      <c r="D41" s="34"/>
      <c r="E41" s="44">
        <f>E28-E35</f>
        <v>3633594</v>
      </c>
      <c r="F41" s="26">
        <f>SUM(C41:E41)</f>
        <v>45545083</v>
      </c>
    </row>
    <row r="42" spans="1:7" ht="20.25" customHeight="1" thickTop="1" thickBot="1">
      <c r="A42" s="78"/>
      <c r="B42" s="81"/>
      <c r="C42" s="81"/>
      <c r="D42" s="83"/>
      <c r="E42" s="82"/>
      <c r="F42" s="85">
        <f>F28</f>
        <v>48077625</v>
      </c>
    </row>
    <row r="43" spans="1:7" ht="20.25" customHeight="1" thickTop="1">
      <c r="A43" s="80"/>
      <c r="B43" s="79"/>
      <c r="C43" s="79"/>
      <c r="D43" s="79"/>
      <c r="E43" s="79"/>
      <c r="F43" s="79"/>
    </row>
    <row r="44" spans="1:7" ht="20.25" customHeight="1">
      <c r="B44" s="80"/>
      <c r="C44" s="101">
        <v>10</v>
      </c>
      <c r="D44" s="80"/>
      <c r="E44" s="80"/>
      <c r="F44" s="80"/>
    </row>
    <row r="45" spans="1:7" ht="20.25" customHeight="1">
      <c r="A45" s="1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4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B59" s="1"/>
      <c r="C59" s="1"/>
      <c r="D59" s="1"/>
      <c r="E59" s="1"/>
      <c r="F59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25" zoomScale="80" zoomScaleNormal="8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210782</v>
      </c>
      <c r="D7" s="47"/>
      <c r="E7" s="49">
        <v>125792</v>
      </c>
      <c r="F7" s="13">
        <f t="shared" ref="F7:F17" si="0">C7+E7</f>
        <v>336574</v>
      </c>
    </row>
    <row r="8" spans="1:7" s="3" customFormat="1" ht="20.25" customHeight="1">
      <c r="A8" s="5"/>
      <c r="B8" s="6" t="s">
        <v>15</v>
      </c>
      <c r="C8" s="14">
        <v>7202152</v>
      </c>
      <c r="D8" s="47"/>
      <c r="E8" s="49">
        <v>2653492</v>
      </c>
      <c r="F8" s="13">
        <f t="shared" si="0"/>
        <v>9855644</v>
      </c>
    </row>
    <row r="9" spans="1:7" s="3" customFormat="1" ht="20.25" customHeight="1">
      <c r="A9" s="5"/>
      <c r="B9" s="6" t="s">
        <v>19</v>
      </c>
      <c r="C9" s="14">
        <v>8208930</v>
      </c>
      <c r="D9" s="47"/>
      <c r="E9" s="49"/>
      <c r="F9" s="13">
        <f t="shared" si="0"/>
        <v>8208930</v>
      </c>
    </row>
    <row r="10" spans="1:7" s="3" customFormat="1" ht="20.25" customHeight="1">
      <c r="A10" s="5"/>
      <c r="B10" s="6" t="s">
        <v>26</v>
      </c>
      <c r="C10" s="14">
        <v>4081227</v>
      </c>
      <c r="D10" s="47"/>
      <c r="E10" s="49"/>
      <c r="F10" s="13">
        <f t="shared" si="0"/>
        <v>4081227</v>
      </c>
    </row>
    <row r="11" spans="1:7" s="3" customFormat="1" ht="20.25" customHeight="1">
      <c r="A11" s="5"/>
      <c r="B11" s="77" t="s">
        <v>24</v>
      </c>
      <c r="C11" s="14">
        <v>8039009</v>
      </c>
      <c r="D11" s="47"/>
      <c r="E11" s="49"/>
      <c r="F11" s="13">
        <f t="shared" si="0"/>
        <v>8039009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27975905</v>
      </c>
      <c r="D17" s="32"/>
      <c r="E17" s="50">
        <f>SUM(E7:E16)</f>
        <v>2779284</v>
      </c>
      <c r="F17" s="25">
        <f t="shared" si="0"/>
        <v>30755189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0"/>
      <c r="B28" s="62" t="s">
        <v>6</v>
      </c>
      <c r="C28" s="63">
        <f>C17+C27</f>
        <v>44411697</v>
      </c>
      <c r="D28" s="64"/>
      <c r="E28" s="65">
        <f>E17</f>
        <v>2779284</v>
      </c>
      <c r="F28" s="66">
        <f>F17+F27</f>
        <v>47190981</v>
      </c>
    </row>
    <row r="29" spans="1:10" s="3" customFormat="1" ht="20.25" customHeight="1">
      <c r="A29" s="18" t="s">
        <v>8</v>
      </c>
      <c r="B29" s="6" t="s">
        <v>28</v>
      </c>
      <c r="C29" s="14">
        <v>77427</v>
      </c>
      <c r="D29" s="33"/>
      <c r="E29" s="31"/>
      <c r="F29" s="40">
        <f t="shared" ref="F29:F34" si="2">SUM(C29:E29)</f>
        <v>77427</v>
      </c>
    </row>
    <row r="30" spans="1:10" s="3" customFormat="1" ht="20.25" customHeight="1">
      <c r="A30" s="5"/>
      <c r="B30" s="6" t="s">
        <v>20</v>
      </c>
      <c r="C30" s="14">
        <v>2366845</v>
      </c>
      <c r="D30" s="30"/>
      <c r="E30" s="28"/>
      <c r="F30" s="13">
        <f t="shared" si="2"/>
        <v>2366845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2494924</v>
      </c>
      <c r="D35" s="89"/>
      <c r="E35" s="90"/>
      <c r="F35" s="91">
        <f>SUM(F29:F34)</f>
        <v>2494924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5353721</v>
      </c>
      <c r="D40" s="197">
        <f>E41-E39</f>
        <v>-1012573</v>
      </c>
      <c r="E40" s="198"/>
      <c r="F40" s="60">
        <f>SUM(C40:D40)</f>
        <v>4341148</v>
      </c>
    </row>
    <row r="41" spans="1:10" ht="20.25" customHeight="1" thickTop="1" thickBot="1">
      <c r="A41" s="5"/>
      <c r="B41" s="8" t="s">
        <v>27</v>
      </c>
      <c r="C41" s="55">
        <f>C28-C35</f>
        <v>41916773</v>
      </c>
      <c r="D41" s="34"/>
      <c r="E41" s="44">
        <f>E28-E35</f>
        <v>2779284</v>
      </c>
      <c r="F41" s="26">
        <f>SUM(C41:E41)</f>
        <v>44696057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47190981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31" zoomScale="80" zoomScaleNormal="8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210782</v>
      </c>
      <c r="D7" s="47"/>
      <c r="E7" s="49">
        <v>125792</v>
      </c>
      <c r="F7" s="13">
        <f t="shared" ref="F7:F17" si="0">C7+E7</f>
        <v>336574</v>
      </c>
    </row>
    <row r="8" spans="1:7" s="3" customFormat="1" ht="20.25" customHeight="1">
      <c r="A8" s="5"/>
      <c r="B8" s="6" t="s">
        <v>15</v>
      </c>
      <c r="C8" s="14">
        <v>7202152</v>
      </c>
      <c r="D8" s="47"/>
      <c r="E8" s="49">
        <v>3453492</v>
      </c>
      <c r="F8" s="13">
        <f t="shared" si="0"/>
        <v>10655644</v>
      </c>
    </row>
    <row r="9" spans="1:7" s="3" customFormat="1" ht="20.25" customHeight="1">
      <c r="A9" s="5"/>
      <c r="B9" s="6" t="s">
        <v>19</v>
      </c>
      <c r="C9" s="14">
        <v>8208930</v>
      </c>
      <c r="D9" s="47"/>
      <c r="E9" s="49"/>
      <c r="F9" s="13">
        <f t="shared" si="0"/>
        <v>8208930</v>
      </c>
    </row>
    <row r="10" spans="1:7" s="3" customFormat="1" ht="20.25" customHeight="1">
      <c r="A10" s="5"/>
      <c r="B10" s="6" t="s">
        <v>26</v>
      </c>
      <c r="C10" s="14">
        <v>3281227</v>
      </c>
      <c r="D10" s="47"/>
      <c r="E10" s="49"/>
      <c r="F10" s="13">
        <f t="shared" si="0"/>
        <v>3281227</v>
      </c>
    </row>
    <row r="11" spans="1:7" s="3" customFormat="1" ht="20.25" customHeight="1">
      <c r="A11" s="5"/>
      <c r="B11" s="77" t="s">
        <v>24</v>
      </c>
      <c r="C11" s="14">
        <v>8039009</v>
      </c>
      <c r="D11" s="47"/>
      <c r="E11" s="49"/>
      <c r="F11" s="13">
        <f t="shared" si="0"/>
        <v>8039009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27175905</v>
      </c>
      <c r="D17" s="32"/>
      <c r="E17" s="50">
        <f>SUM(E7:E16)</f>
        <v>3579284</v>
      </c>
      <c r="F17" s="25">
        <f t="shared" si="0"/>
        <v>30755189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0"/>
      <c r="B28" s="62" t="s">
        <v>6</v>
      </c>
      <c r="C28" s="63">
        <f>C17+C27</f>
        <v>43611697</v>
      </c>
      <c r="D28" s="64"/>
      <c r="E28" s="65">
        <f>E17</f>
        <v>3579284</v>
      </c>
      <c r="F28" s="66">
        <f>F17+F27</f>
        <v>47190981</v>
      </c>
    </row>
    <row r="29" spans="1:10" s="3" customFormat="1" ht="20.25" customHeight="1">
      <c r="A29" s="18" t="s">
        <v>8</v>
      </c>
      <c r="B29" s="6" t="s">
        <v>28</v>
      </c>
      <c r="C29" s="14">
        <v>77427</v>
      </c>
      <c r="D29" s="33"/>
      <c r="E29" s="31"/>
      <c r="F29" s="40">
        <f t="shared" ref="F29:F34" si="2">SUM(C29:E29)</f>
        <v>77427</v>
      </c>
    </row>
    <row r="30" spans="1:10" s="3" customFormat="1" ht="20.25" customHeight="1">
      <c r="A30" s="5"/>
      <c r="B30" s="6" t="s">
        <v>20</v>
      </c>
      <c r="C30" s="14">
        <v>2366845</v>
      </c>
      <c r="D30" s="30"/>
      <c r="E30" s="28"/>
      <c r="F30" s="13">
        <f t="shared" si="2"/>
        <v>2366845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2494924</v>
      </c>
      <c r="D35" s="89"/>
      <c r="E35" s="90"/>
      <c r="F35" s="91">
        <f>SUM(F29:F34)</f>
        <v>2494924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4553721</v>
      </c>
      <c r="D40" s="197">
        <f>E41-E39</f>
        <v>-212573</v>
      </c>
      <c r="E40" s="198"/>
      <c r="F40" s="60">
        <f>SUM(C40:D40)</f>
        <v>4341148</v>
      </c>
    </row>
    <row r="41" spans="1:10" ht="20.25" customHeight="1" thickTop="1" thickBot="1">
      <c r="A41" s="5"/>
      <c r="B41" s="8" t="s">
        <v>27</v>
      </c>
      <c r="C41" s="55">
        <f>C28-C35</f>
        <v>41116773</v>
      </c>
      <c r="D41" s="34"/>
      <c r="E41" s="44">
        <f>E28-E35</f>
        <v>3579284</v>
      </c>
      <c r="F41" s="26">
        <f>SUM(C41:E41)</f>
        <v>44696057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47190981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31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180794</v>
      </c>
      <c r="D7" s="47"/>
      <c r="E7" s="49">
        <v>166681</v>
      </c>
      <c r="F7" s="13">
        <f t="shared" ref="F7:F17" si="0">C7+E7</f>
        <v>347475</v>
      </c>
    </row>
    <row r="8" spans="1:7" s="3" customFormat="1" ht="20.25" customHeight="1">
      <c r="A8" s="5"/>
      <c r="B8" s="6" t="s">
        <v>15</v>
      </c>
      <c r="C8" s="14">
        <v>7146263</v>
      </c>
      <c r="D8" s="47"/>
      <c r="E8" s="49">
        <v>2687610</v>
      </c>
      <c r="F8" s="13">
        <f t="shared" si="0"/>
        <v>9833873</v>
      </c>
    </row>
    <row r="9" spans="1:7" s="3" customFormat="1" ht="20.25" customHeight="1">
      <c r="A9" s="5"/>
      <c r="B9" s="6" t="s">
        <v>19</v>
      </c>
      <c r="C9" s="14">
        <v>8728503</v>
      </c>
      <c r="D9" s="47"/>
      <c r="E9" s="49"/>
      <c r="F9" s="13">
        <f t="shared" si="0"/>
        <v>8728503</v>
      </c>
    </row>
    <row r="10" spans="1:7" s="3" customFormat="1" ht="20.25" customHeight="1">
      <c r="A10" s="5"/>
      <c r="B10" s="6" t="s">
        <v>26</v>
      </c>
      <c r="C10" s="14">
        <v>4181227</v>
      </c>
      <c r="D10" s="47"/>
      <c r="E10" s="49"/>
      <c r="F10" s="13">
        <f t="shared" si="0"/>
        <v>4181227</v>
      </c>
    </row>
    <row r="11" spans="1:7" s="3" customFormat="1" ht="20.25" customHeight="1">
      <c r="A11" s="5"/>
      <c r="B11" s="77" t="s">
        <v>24</v>
      </c>
      <c r="C11" s="14">
        <v>8052598</v>
      </c>
      <c r="D11" s="47"/>
      <c r="E11" s="49"/>
      <c r="F11" s="13">
        <f t="shared" si="0"/>
        <v>8052598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1550</v>
      </c>
      <c r="D13" s="47"/>
      <c r="E13" s="49"/>
      <c r="F13" s="13">
        <f>C13+E13</f>
        <v>1550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28522570</v>
      </c>
      <c r="D17" s="32"/>
      <c r="E17" s="50">
        <f>SUM(E7:E16)</f>
        <v>2854291</v>
      </c>
      <c r="F17" s="25">
        <f t="shared" si="0"/>
        <v>31376861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0"/>
      <c r="B28" s="62" t="s">
        <v>6</v>
      </c>
      <c r="C28" s="63">
        <f>C17+C27</f>
        <v>44958362</v>
      </c>
      <c r="D28" s="64"/>
      <c r="E28" s="65">
        <f>E17</f>
        <v>2854291</v>
      </c>
      <c r="F28" s="66">
        <f>F17+F27</f>
        <v>47812653</v>
      </c>
    </row>
    <row r="29" spans="1:10" s="3" customFormat="1" ht="20.25" customHeight="1">
      <c r="A29" s="18" t="s">
        <v>8</v>
      </c>
      <c r="B29" s="6" t="s">
        <v>28</v>
      </c>
      <c r="C29" s="14">
        <v>78411</v>
      </c>
      <c r="D29" s="33"/>
      <c r="E29" s="31"/>
      <c r="F29" s="40">
        <f t="shared" ref="F29:F34" si="2">SUM(C29:E29)</f>
        <v>78411</v>
      </c>
    </row>
    <row r="30" spans="1:10" s="3" customFormat="1" ht="20.25" customHeight="1">
      <c r="A30" s="5"/>
      <c r="B30" s="6" t="s">
        <v>20</v>
      </c>
      <c r="C30" s="14">
        <v>2436524</v>
      </c>
      <c r="D30" s="30"/>
      <c r="E30" s="28"/>
      <c r="F30" s="13">
        <f t="shared" si="2"/>
        <v>2436524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2565587</v>
      </c>
      <c r="D35" s="89"/>
      <c r="E35" s="90"/>
      <c r="F35" s="91">
        <f>SUM(F29:F34)</f>
        <v>2565587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5829723</v>
      </c>
      <c r="D40" s="197">
        <f>E41-E39</f>
        <v>-937566</v>
      </c>
      <c r="E40" s="198"/>
      <c r="F40" s="60">
        <f>SUM(C40:D40)</f>
        <v>4892157</v>
      </c>
    </row>
    <row r="41" spans="1:10" ht="20.25" customHeight="1" thickTop="1" thickBot="1">
      <c r="A41" s="5"/>
      <c r="B41" s="8" t="s">
        <v>27</v>
      </c>
      <c r="C41" s="55">
        <f>C28-C35</f>
        <v>42392775</v>
      </c>
      <c r="D41" s="34"/>
      <c r="E41" s="44">
        <f>E28-E35</f>
        <v>2854291</v>
      </c>
      <c r="F41" s="26">
        <f>SUM(C41:E41)</f>
        <v>45247066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47812653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22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180794</v>
      </c>
      <c r="D7" s="47"/>
      <c r="E7" s="49">
        <v>166681</v>
      </c>
      <c r="F7" s="13">
        <f t="shared" ref="F7:F17" si="0">C7+E7</f>
        <v>347475</v>
      </c>
    </row>
    <row r="8" spans="1:7" s="3" customFormat="1" ht="20.25" customHeight="1">
      <c r="A8" s="5"/>
      <c r="B8" s="6" t="s">
        <v>15</v>
      </c>
      <c r="C8" s="14">
        <v>7146263</v>
      </c>
      <c r="D8" s="47"/>
      <c r="E8" s="49">
        <v>3487610</v>
      </c>
      <c r="F8" s="13">
        <f t="shared" si="0"/>
        <v>10633873</v>
      </c>
    </row>
    <row r="9" spans="1:7" s="3" customFormat="1" ht="20.25" customHeight="1">
      <c r="A9" s="5"/>
      <c r="B9" s="6" t="s">
        <v>19</v>
      </c>
      <c r="C9" s="14">
        <v>8728503</v>
      </c>
      <c r="D9" s="47"/>
      <c r="E9" s="49"/>
      <c r="F9" s="13">
        <f t="shared" si="0"/>
        <v>8728503</v>
      </c>
    </row>
    <row r="10" spans="1:7" s="3" customFormat="1" ht="20.25" customHeight="1">
      <c r="A10" s="5"/>
      <c r="B10" s="6" t="s">
        <v>26</v>
      </c>
      <c r="C10" s="14">
        <v>3381227</v>
      </c>
      <c r="D10" s="47"/>
      <c r="E10" s="49"/>
      <c r="F10" s="13">
        <f t="shared" si="0"/>
        <v>3381227</v>
      </c>
    </row>
    <row r="11" spans="1:7" s="3" customFormat="1" ht="20.25" customHeight="1">
      <c r="A11" s="5"/>
      <c r="B11" s="77" t="s">
        <v>24</v>
      </c>
      <c r="C11" s="14">
        <v>8052598</v>
      </c>
      <c r="D11" s="47"/>
      <c r="E11" s="49"/>
      <c r="F11" s="13">
        <f t="shared" si="0"/>
        <v>8052598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1550</v>
      </c>
      <c r="D13" s="47"/>
      <c r="E13" s="49"/>
      <c r="F13" s="13">
        <f>C13+E13</f>
        <v>1550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 t="s">
        <v>7</v>
      </c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5</v>
      </c>
      <c r="D16" s="75"/>
      <c r="E16" s="74"/>
      <c r="F16" s="73">
        <f>C16+E16</f>
        <v>5</v>
      </c>
    </row>
    <row r="17" spans="1:10" s="3" customFormat="1" ht="20.25" customHeight="1">
      <c r="A17" s="5"/>
      <c r="B17" s="7" t="s">
        <v>11</v>
      </c>
      <c r="C17" s="17">
        <f>SUM(C7:C16)</f>
        <v>27722570</v>
      </c>
      <c r="D17" s="32"/>
      <c r="E17" s="50">
        <f>SUM(E7:E16)</f>
        <v>3654291</v>
      </c>
      <c r="F17" s="25">
        <f t="shared" si="0"/>
        <v>31376861</v>
      </c>
    </row>
    <row r="18" spans="1:10" s="3" customFormat="1" ht="20.25" customHeight="1">
      <c r="A18" s="5"/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10"/>
      <c r="B28" s="62" t="s">
        <v>6</v>
      </c>
      <c r="C28" s="63">
        <f>C17+C27</f>
        <v>44158362</v>
      </c>
      <c r="D28" s="64"/>
      <c r="E28" s="65">
        <f>E17</f>
        <v>3654291</v>
      </c>
      <c r="F28" s="66">
        <f>F17+F27</f>
        <v>47812653</v>
      </c>
    </row>
    <row r="29" spans="1:10" s="3" customFormat="1" ht="20.25" customHeight="1">
      <c r="A29" s="18" t="s">
        <v>8</v>
      </c>
      <c r="B29" s="6" t="s">
        <v>28</v>
      </c>
      <c r="C29" s="14">
        <v>78411</v>
      </c>
      <c r="D29" s="33"/>
      <c r="E29" s="31"/>
      <c r="F29" s="40">
        <f t="shared" ref="F29:F34" si="2">SUM(C29:E29)</f>
        <v>78411</v>
      </c>
    </row>
    <row r="30" spans="1:10" s="3" customFormat="1" ht="20.25" customHeight="1">
      <c r="A30" s="5"/>
      <c r="B30" s="6" t="s">
        <v>20</v>
      </c>
      <c r="C30" s="14">
        <v>2436524</v>
      </c>
      <c r="D30" s="30"/>
      <c r="E30" s="28"/>
      <c r="F30" s="13">
        <f t="shared" si="2"/>
        <v>2436524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2565587</v>
      </c>
      <c r="D35" s="89"/>
      <c r="E35" s="90"/>
      <c r="F35" s="91">
        <f>SUM(F29:F34)</f>
        <v>2565587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5029723</v>
      </c>
      <c r="D40" s="197">
        <f>E41-E39</f>
        <v>-137566</v>
      </c>
      <c r="E40" s="198"/>
      <c r="F40" s="60">
        <f>SUM(C40:D40)</f>
        <v>4892157</v>
      </c>
    </row>
    <row r="41" spans="1:10" ht="20.25" customHeight="1" thickTop="1" thickBot="1">
      <c r="A41" s="5"/>
      <c r="B41" s="8" t="s">
        <v>27</v>
      </c>
      <c r="C41" s="55">
        <f>C28-C35</f>
        <v>41592775</v>
      </c>
      <c r="D41" s="34"/>
      <c r="E41" s="44">
        <f>E28-E35</f>
        <v>3654291</v>
      </c>
      <c r="F41" s="26">
        <f>SUM(C41:E41)</f>
        <v>45247066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47812653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25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216025</v>
      </c>
      <c r="D7" s="47"/>
      <c r="E7" s="49">
        <v>90079</v>
      </c>
      <c r="F7" s="13">
        <f t="shared" ref="F7:F17" si="0">C7+E7</f>
        <v>306104</v>
      </c>
    </row>
    <row r="8" spans="1:7" s="3" customFormat="1" ht="20.25" customHeight="1">
      <c r="A8" s="5"/>
      <c r="B8" s="6" t="s">
        <v>15</v>
      </c>
      <c r="C8" s="14">
        <v>6782368</v>
      </c>
      <c r="D8" s="47"/>
      <c r="E8" s="49">
        <v>2669122</v>
      </c>
      <c r="F8" s="13">
        <f t="shared" si="0"/>
        <v>9451490</v>
      </c>
    </row>
    <row r="9" spans="1:7" s="3" customFormat="1" ht="20.25" customHeight="1">
      <c r="A9" s="5"/>
      <c r="B9" s="6" t="s">
        <v>19</v>
      </c>
      <c r="C9" s="14">
        <v>9277503</v>
      </c>
      <c r="D9" s="47"/>
      <c r="E9" s="49"/>
      <c r="F9" s="13">
        <f t="shared" si="0"/>
        <v>9277503</v>
      </c>
    </row>
    <row r="10" spans="1:7" s="3" customFormat="1" ht="20.25" customHeight="1">
      <c r="A10" s="5"/>
      <c r="B10" s="6" t="s">
        <v>26</v>
      </c>
      <c r="C10" s="14">
        <v>4281244</v>
      </c>
      <c r="D10" s="47"/>
      <c r="E10" s="49"/>
      <c r="F10" s="13">
        <f t="shared" si="0"/>
        <v>4281244</v>
      </c>
    </row>
    <row r="11" spans="1:7" s="3" customFormat="1" ht="20.25" customHeight="1">
      <c r="A11" s="5"/>
      <c r="B11" s="77" t="s">
        <v>24</v>
      </c>
      <c r="C11" s="14">
        <v>8433652</v>
      </c>
      <c r="D11" s="47"/>
      <c r="E11" s="49"/>
      <c r="F11" s="13">
        <f t="shared" si="0"/>
        <v>8433652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11</v>
      </c>
      <c r="D16" s="75"/>
      <c r="E16" s="74"/>
      <c r="F16" s="73">
        <f>C16+E16</f>
        <v>11</v>
      </c>
    </row>
    <row r="17" spans="1:10" s="3" customFormat="1" ht="20.25" customHeight="1">
      <c r="A17" s="5"/>
      <c r="B17" s="7" t="s">
        <v>11</v>
      </c>
      <c r="C17" s="17">
        <f>SUM(C7:C16)</f>
        <v>29224603</v>
      </c>
      <c r="D17" s="32"/>
      <c r="E17" s="50">
        <f>SUM(E7:E16)</f>
        <v>2759201</v>
      </c>
      <c r="F17" s="25">
        <f t="shared" si="0"/>
        <v>31983804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5"/>
      <c r="B28" s="62" t="s">
        <v>6</v>
      </c>
      <c r="C28" s="63">
        <f>C17+C27</f>
        <v>45660395</v>
      </c>
      <c r="D28" s="64"/>
      <c r="E28" s="65">
        <f>E17</f>
        <v>2759201</v>
      </c>
      <c r="F28" s="66">
        <f>F17+F27</f>
        <v>48419596</v>
      </c>
    </row>
    <row r="29" spans="1:10" s="3" customFormat="1" ht="20.25" customHeight="1">
      <c r="A29" s="18" t="s">
        <v>8</v>
      </c>
      <c r="B29" s="6" t="s">
        <v>28</v>
      </c>
      <c r="C29" s="14">
        <v>86288</v>
      </c>
      <c r="D29" s="33"/>
      <c r="E29" s="31"/>
      <c r="F29" s="40">
        <f t="shared" ref="F29:F34" si="2">SUM(C29:E29)</f>
        <v>86288</v>
      </c>
    </row>
    <row r="30" spans="1:10" s="3" customFormat="1" ht="20.25" customHeight="1">
      <c r="A30" s="5"/>
      <c r="B30" s="6" t="s">
        <v>20</v>
      </c>
      <c r="C30" s="14">
        <v>2648386</v>
      </c>
      <c r="D30" s="30"/>
      <c r="E30" s="28"/>
      <c r="F30" s="13">
        <f t="shared" si="2"/>
        <v>2648386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2785326</v>
      </c>
      <c r="D35" s="89"/>
      <c r="E35" s="90"/>
      <c r="F35" s="91">
        <f>SUM(F29:F34)</f>
        <v>2785326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6312017</v>
      </c>
      <c r="D40" s="197">
        <f>E41-E39</f>
        <v>-1032656</v>
      </c>
      <c r="E40" s="198"/>
      <c r="F40" s="60">
        <f>SUM(C40:D40)</f>
        <v>5279361</v>
      </c>
    </row>
    <row r="41" spans="1:10" ht="20.25" customHeight="1" thickTop="1" thickBot="1">
      <c r="A41" s="5"/>
      <c r="B41" s="8" t="s">
        <v>27</v>
      </c>
      <c r="C41" s="55">
        <f>C28-C35</f>
        <v>42875069</v>
      </c>
      <c r="D41" s="34"/>
      <c r="E41" s="44">
        <f>E28-E35</f>
        <v>2759201</v>
      </c>
      <c r="F41" s="26">
        <f>SUM(C41:E41)</f>
        <v>45634270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48419596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9"/>
  <sheetViews>
    <sheetView topLeftCell="A16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216025</v>
      </c>
      <c r="D7" s="47"/>
      <c r="E7" s="49">
        <v>90079</v>
      </c>
      <c r="F7" s="13">
        <f t="shared" ref="F7:F17" si="0">C7+E7</f>
        <v>306104</v>
      </c>
    </row>
    <row r="8" spans="1:7" s="3" customFormat="1" ht="20.25" customHeight="1">
      <c r="A8" s="5"/>
      <c r="B8" s="6" t="s">
        <v>15</v>
      </c>
      <c r="C8" s="14">
        <v>6782368</v>
      </c>
      <c r="D8" s="47"/>
      <c r="E8" s="49">
        <v>3469122</v>
      </c>
      <c r="F8" s="13">
        <f t="shared" si="0"/>
        <v>10251490</v>
      </c>
    </row>
    <row r="9" spans="1:7" s="3" customFormat="1" ht="20.25" customHeight="1">
      <c r="A9" s="5"/>
      <c r="B9" s="6" t="s">
        <v>19</v>
      </c>
      <c r="C9" s="14">
        <v>9277503</v>
      </c>
      <c r="D9" s="47"/>
      <c r="E9" s="49"/>
      <c r="F9" s="13">
        <f t="shared" si="0"/>
        <v>9277503</v>
      </c>
    </row>
    <row r="10" spans="1:7" s="3" customFormat="1" ht="20.25" customHeight="1">
      <c r="A10" s="5"/>
      <c r="B10" s="6" t="s">
        <v>26</v>
      </c>
      <c r="C10" s="14">
        <v>3481244</v>
      </c>
      <c r="D10" s="47"/>
      <c r="E10" s="49"/>
      <c r="F10" s="13">
        <f t="shared" si="0"/>
        <v>3481244</v>
      </c>
    </row>
    <row r="11" spans="1:7" s="3" customFormat="1" ht="20.25" customHeight="1">
      <c r="A11" s="5"/>
      <c r="B11" s="77" t="s">
        <v>24</v>
      </c>
      <c r="C11" s="14">
        <v>8433652</v>
      </c>
      <c r="D11" s="47"/>
      <c r="E11" s="49"/>
      <c r="F11" s="13">
        <f t="shared" si="0"/>
        <v>8433652</v>
      </c>
    </row>
    <row r="12" spans="1:7" s="3" customFormat="1" ht="20.25" customHeight="1">
      <c r="A12" s="5"/>
      <c r="B12" s="6" t="s">
        <v>33</v>
      </c>
      <c r="C12" s="37">
        <v>60000</v>
      </c>
      <c r="D12" s="47"/>
      <c r="E12" s="49"/>
      <c r="F12" s="13">
        <f t="shared" si="0"/>
        <v>60000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171630</v>
      </c>
      <c r="D15" s="47"/>
      <c r="E15" s="49"/>
      <c r="F15" s="13">
        <f>C15+E15</f>
        <v>171630</v>
      </c>
    </row>
    <row r="16" spans="1:7" s="3" customFormat="1" ht="20.25" customHeight="1">
      <c r="A16" s="5"/>
      <c r="B16" s="76" t="s">
        <v>35</v>
      </c>
      <c r="C16" s="72">
        <v>11</v>
      </c>
      <c r="D16" s="75"/>
      <c r="E16" s="74"/>
      <c r="F16" s="73">
        <f>C16+E16</f>
        <v>11</v>
      </c>
    </row>
    <row r="17" spans="1:10" s="3" customFormat="1" ht="20.25" customHeight="1">
      <c r="A17" s="5"/>
      <c r="B17" s="7" t="s">
        <v>11</v>
      </c>
      <c r="C17" s="17">
        <f>SUM(C7:C16)</f>
        <v>28424603</v>
      </c>
      <c r="D17" s="32"/>
      <c r="E17" s="50">
        <f>SUM(E7:E16)</f>
        <v>3559201</v>
      </c>
      <c r="F17" s="25">
        <f t="shared" si="0"/>
        <v>31983804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10826204</v>
      </c>
      <c r="D19" s="30"/>
      <c r="E19" s="28"/>
      <c r="F19" s="13">
        <f t="shared" ref="F19:F26" si="1">SUM(C19:E19)</f>
        <v>10826204</v>
      </c>
      <c r="H19" s="35"/>
    </row>
    <row r="20" spans="1:10" s="3" customFormat="1" ht="20.25" customHeight="1">
      <c r="A20" s="5"/>
      <c r="B20" s="6" t="s">
        <v>30</v>
      </c>
      <c r="C20" s="69">
        <v>1251565</v>
      </c>
      <c r="D20" s="30"/>
      <c r="E20" s="39"/>
      <c r="F20" s="13">
        <f t="shared" si="1"/>
        <v>1251565</v>
      </c>
      <c r="H20" s="35"/>
    </row>
    <row r="21" spans="1:10" s="3" customFormat="1" ht="20.25" customHeight="1">
      <c r="A21" s="5"/>
      <c r="B21" s="6" t="s">
        <v>16</v>
      </c>
      <c r="C21" s="37">
        <v>3190038</v>
      </c>
      <c r="D21" s="30"/>
      <c r="E21" s="28"/>
      <c r="F21" s="13">
        <f t="shared" si="1"/>
        <v>3190038</v>
      </c>
      <c r="H21" s="35"/>
    </row>
    <row r="22" spans="1:10" s="3" customFormat="1" ht="20.25" customHeight="1">
      <c r="A22" s="5"/>
      <c r="B22" s="6"/>
      <c r="C22" s="69"/>
      <c r="D22" s="30"/>
      <c r="E22" s="39"/>
      <c r="F22" s="13">
        <f t="shared" si="1"/>
        <v>0</v>
      </c>
      <c r="H22" s="35"/>
    </row>
    <row r="23" spans="1:10" s="3" customFormat="1" ht="20.25" customHeight="1">
      <c r="A23" s="5"/>
      <c r="B23" s="6" t="s">
        <v>18</v>
      </c>
      <c r="C23" s="37">
        <v>1</v>
      </c>
      <c r="D23" s="30"/>
      <c r="E23" s="43"/>
      <c r="F23" s="13">
        <f t="shared" si="1"/>
        <v>1</v>
      </c>
      <c r="H23" s="27"/>
    </row>
    <row r="24" spans="1:10" s="3" customFormat="1" ht="20.25" customHeight="1">
      <c r="A24" s="5"/>
      <c r="B24" s="6" t="s">
        <v>32</v>
      </c>
      <c r="C24" s="69">
        <v>121964</v>
      </c>
      <c r="D24" s="30"/>
      <c r="E24" s="39"/>
      <c r="F24" s="13">
        <f t="shared" si="1"/>
        <v>121964</v>
      </c>
    </row>
    <row r="25" spans="1:10" s="3" customFormat="1" ht="20.25" customHeight="1">
      <c r="A25" s="5"/>
      <c r="B25" s="6" t="s">
        <v>31</v>
      </c>
      <c r="C25" s="37">
        <v>46020</v>
      </c>
      <c r="D25" s="30"/>
      <c r="E25" s="39"/>
      <c r="F25" s="13">
        <f t="shared" si="1"/>
        <v>46020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16435792</v>
      </c>
      <c r="D27" s="61"/>
      <c r="E27" s="31"/>
      <c r="F27" s="40">
        <f>SUM(F18:F26)</f>
        <v>16435792</v>
      </c>
    </row>
    <row r="28" spans="1:10" s="3" customFormat="1" ht="20.25" customHeight="1" thickTop="1">
      <c r="A28" s="5"/>
      <c r="B28" s="62" t="s">
        <v>6</v>
      </c>
      <c r="C28" s="63">
        <f>C17+C27</f>
        <v>44860395</v>
      </c>
      <c r="D28" s="64"/>
      <c r="E28" s="65">
        <f>E17</f>
        <v>3559201</v>
      </c>
      <c r="F28" s="66">
        <f>F17+F27</f>
        <v>48419596</v>
      </c>
    </row>
    <row r="29" spans="1:10" s="3" customFormat="1" ht="20.25" customHeight="1">
      <c r="A29" s="18" t="s">
        <v>8</v>
      </c>
      <c r="B29" s="6" t="s">
        <v>28</v>
      </c>
      <c r="C29" s="14">
        <v>86288</v>
      </c>
      <c r="D29" s="33"/>
      <c r="E29" s="31"/>
      <c r="F29" s="40">
        <f t="shared" ref="F29:F34" si="2">SUM(C29:E29)</f>
        <v>86288</v>
      </c>
    </row>
    <row r="30" spans="1:10" s="3" customFormat="1" ht="20.25" customHeight="1">
      <c r="A30" s="5"/>
      <c r="B30" s="6" t="s">
        <v>20</v>
      </c>
      <c r="C30" s="14">
        <v>2648386</v>
      </c>
      <c r="D30" s="30"/>
      <c r="E30" s="28"/>
      <c r="F30" s="13">
        <f t="shared" si="2"/>
        <v>2648386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50652</v>
      </c>
      <c r="D32" s="30"/>
      <c r="E32" s="28"/>
      <c r="F32" s="13">
        <f t="shared" si="2"/>
        <v>50652</v>
      </c>
    </row>
    <row r="33" spans="1:10" s="3" customFormat="1" ht="20.25" customHeight="1">
      <c r="A33" s="5"/>
      <c r="B33" s="6" t="s">
        <v>0</v>
      </c>
      <c r="C33" s="14">
        <v>0</v>
      </c>
      <c r="D33" s="30"/>
      <c r="E33" s="28"/>
      <c r="F33" s="13">
        <f t="shared" si="2"/>
        <v>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2785326</v>
      </c>
      <c r="D35" s="89"/>
      <c r="E35" s="90"/>
      <c r="F35" s="91">
        <f>SUM(F29:F34)</f>
        <v>2785326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36563052</v>
      </c>
      <c r="D39" s="53"/>
      <c r="E39" s="87">
        <v>3791857</v>
      </c>
      <c r="F39" s="54">
        <f>SUM(C39:E39)</f>
        <v>40354909</v>
      </c>
    </row>
    <row r="40" spans="1:10" ht="20.25" customHeight="1" thickTop="1" thickBot="1">
      <c r="A40" s="5"/>
      <c r="B40" s="57" t="s">
        <v>14</v>
      </c>
      <c r="C40" s="58">
        <f>C41-C39</f>
        <v>5512017</v>
      </c>
      <c r="D40" s="197">
        <f>E41-E39</f>
        <v>-232656</v>
      </c>
      <c r="E40" s="198"/>
      <c r="F40" s="60">
        <f>SUM(C40:D40)</f>
        <v>5279361</v>
      </c>
    </row>
    <row r="41" spans="1:10" ht="20.25" customHeight="1" thickTop="1" thickBot="1">
      <c r="A41" s="5"/>
      <c r="B41" s="8" t="s">
        <v>27</v>
      </c>
      <c r="C41" s="55">
        <f>C28-C35</f>
        <v>42075069</v>
      </c>
      <c r="D41" s="34"/>
      <c r="E41" s="44">
        <f>E28-E35</f>
        <v>3559201</v>
      </c>
      <c r="F41" s="26">
        <f>SUM(C41:E41)</f>
        <v>45634270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48419596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8"/>
  <sheetViews>
    <sheetView topLeftCell="A4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216025</v>
      </c>
      <c r="D7" s="47"/>
      <c r="E7" s="49">
        <v>90079</v>
      </c>
      <c r="F7" s="13">
        <f t="shared" ref="F7:F12" si="0">C7+E7</f>
        <v>306104</v>
      </c>
    </row>
    <row r="8" spans="1:7" s="3" customFormat="1" ht="20.25" customHeight="1">
      <c r="A8" s="5"/>
      <c r="B8" s="6" t="s">
        <v>15</v>
      </c>
      <c r="C8" s="14">
        <v>6782368</v>
      </c>
      <c r="D8" s="47"/>
      <c r="E8" s="49">
        <v>2669122</v>
      </c>
      <c r="F8" s="13">
        <f t="shared" si="0"/>
        <v>9451490</v>
      </c>
    </row>
    <row r="9" spans="1:7" s="3" customFormat="1" ht="20.25" customHeight="1">
      <c r="A9" s="5"/>
      <c r="B9" s="6" t="s">
        <v>19</v>
      </c>
      <c r="C9" s="14">
        <v>9277503</v>
      </c>
      <c r="D9" s="47"/>
      <c r="E9" s="49"/>
      <c r="F9" s="13">
        <f t="shared" si="0"/>
        <v>9277503</v>
      </c>
    </row>
    <row r="10" spans="1:7" s="3" customFormat="1" ht="20.25" customHeight="1">
      <c r="A10" s="5"/>
      <c r="B10" s="6" t="s">
        <v>26</v>
      </c>
      <c r="C10" s="14">
        <v>4281244</v>
      </c>
      <c r="D10" s="47"/>
      <c r="E10" s="49"/>
      <c r="F10" s="13">
        <f t="shared" si="0"/>
        <v>4281244</v>
      </c>
    </row>
    <row r="11" spans="1:7" s="3" customFormat="1" ht="20.25" customHeight="1">
      <c r="A11" s="5"/>
      <c r="B11" s="77" t="s">
        <v>24</v>
      </c>
      <c r="C11" s="14">
        <v>8433652</v>
      </c>
      <c r="D11" s="47"/>
      <c r="E11" s="49"/>
      <c r="F11" s="13">
        <f t="shared" si="0"/>
        <v>8433652</v>
      </c>
    </row>
    <row r="12" spans="1:7" s="3" customFormat="1" ht="20.25" customHeight="1">
      <c r="A12" s="5"/>
      <c r="B12" s="6" t="s">
        <v>33</v>
      </c>
      <c r="C12" s="37">
        <v>0</v>
      </c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6">
        <v>0</v>
      </c>
      <c r="D16" s="75"/>
      <c r="E16" s="74"/>
      <c r="F16" s="73">
        <f>C16+E16</f>
        <v>0</v>
      </c>
    </row>
    <row r="17" spans="1:10" s="3" customFormat="1" ht="20.25" customHeight="1" thickBot="1">
      <c r="A17" s="5"/>
      <c r="B17" s="9" t="s">
        <v>11</v>
      </c>
      <c r="C17" s="23">
        <f>SUM(C7:C16)</f>
        <v>28992962</v>
      </c>
      <c r="D17" s="33"/>
      <c r="E17" s="105">
        <f>SUM(E7:E16)</f>
        <v>2759201</v>
      </c>
      <c r="F17" s="40">
        <f>SUM(F7:F16)</f>
        <v>31752163</v>
      </c>
    </row>
    <row r="18" spans="1:10" s="3" customFormat="1" ht="20.25" customHeight="1">
      <c r="A18" s="5" t="s">
        <v>7</v>
      </c>
      <c r="B18" s="106" t="s">
        <v>1</v>
      </c>
      <c r="C18" s="107">
        <v>10145109</v>
      </c>
      <c r="D18" s="108"/>
      <c r="E18" s="109"/>
      <c r="F18" s="110">
        <f t="shared" ref="F18:F24" si="1">SUM(C18:E18)</f>
        <v>10145109</v>
      </c>
    </row>
    <row r="19" spans="1:10" s="3" customFormat="1" ht="20.25" customHeight="1">
      <c r="A19" s="5"/>
      <c r="B19" s="6" t="s">
        <v>30</v>
      </c>
      <c r="C19" s="69">
        <v>984037</v>
      </c>
      <c r="D19" s="30"/>
      <c r="E19" s="39"/>
      <c r="F19" s="13">
        <f t="shared" si="1"/>
        <v>984037</v>
      </c>
      <c r="H19" s="35"/>
    </row>
    <row r="20" spans="1:10" s="3" customFormat="1" ht="20.25" customHeight="1">
      <c r="A20" s="5"/>
      <c r="B20" s="6" t="s">
        <v>16</v>
      </c>
      <c r="C20" s="37">
        <v>2025401</v>
      </c>
      <c r="D20" s="30"/>
      <c r="E20" s="28"/>
      <c r="F20" s="13">
        <f t="shared" si="1"/>
        <v>2025401</v>
      </c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 t="shared" si="1"/>
        <v>1</v>
      </c>
      <c r="H21" s="35"/>
    </row>
    <row r="22" spans="1:10" s="3" customFormat="1" ht="20.25" customHeight="1">
      <c r="A22" s="5"/>
      <c r="B22" s="6" t="s">
        <v>32</v>
      </c>
      <c r="C22" s="69">
        <v>67801</v>
      </c>
      <c r="D22" s="30"/>
      <c r="E22" s="39"/>
      <c r="F22" s="13">
        <f t="shared" si="1"/>
        <v>67801</v>
      </c>
      <c r="H22" s="35"/>
    </row>
    <row r="23" spans="1:10" s="3" customFormat="1" ht="20.25" customHeight="1">
      <c r="A23" s="5"/>
      <c r="B23" s="6" t="s">
        <v>31</v>
      </c>
      <c r="C23" s="37">
        <v>44990</v>
      </c>
      <c r="D23" s="30"/>
      <c r="E23" s="39"/>
      <c r="F23" s="13">
        <f t="shared" si="1"/>
        <v>44990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39"/>
      <c r="F24" s="13">
        <f t="shared" si="1"/>
        <v>1000000</v>
      </c>
    </row>
    <row r="25" spans="1:10" s="3" customFormat="1" ht="20.25" customHeight="1">
      <c r="A25" s="5"/>
      <c r="B25" s="103" t="s">
        <v>67</v>
      </c>
      <c r="C25" s="104">
        <v>22577</v>
      </c>
      <c r="D25" s="30"/>
      <c r="E25" s="28"/>
      <c r="F25" s="13">
        <f>SUM(C25:E25)</f>
        <v>22577</v>
      </c>
    </row>
    <row r="26" spans="1:10" s="3" customFormat="1" ht="20.25" customHeight="1" thickBot="1">
      <c r="A26" s="5"/>
      <c r="B26" s="9" t="s">
        <v>12</v>
      </c>
      <c r="C26" s="23">
        <f>SUM(C18:C25)</f>
        <v>14289916</v>
      </c>
      <c r="D26" s="61"/>
      <c r="E26" s="31"/>
      <c r="F26" s="40">
        <f>SUM(F18:F25)</f>
        <v>14289916</v>
      </c>
    </row>
    <row r="27" spans="1:10" s="3" customFormat="1" ht="20.25" customHeight="1" thickTop="1">
      <c r="A27" s="5"/>
      <c r="B27" s="62" t="s">
        <v>6</v>
      </c>
      <c r="C27" s="63">
        <f>C17+C26</f>
        <v>43282878</v>
      </c>
      <c r="D27" s="64"/>
      <c r="E27" s="65">
        <f>E17</f>
        <v>2759201</v>
      </c>
      <c r="F27" s="66">
        <f>F17+F26</f>
        <v>46042079</v>
      </c>
    </row>
    <row r="28" spans="1:10" s="3" customFormat="1" ht="20.25" customHeight="1">
      <c r="A28" s="18" t="s">
        <v>8</v>
      </c>
      <c r="B28" s="6" t="s">
        <v>28</v>
      </c>
      <c r="C28" s="14">
        <v>86288</v>
      </c>
      <c r="D28" s="33"/>
      <c r="E28" s="31"/>
      <c r="F28" s="40">
        <f t="shared" ref="F28:F31" si="2">SUM(C28:E28)</f>
        <v>86288</v>
      </c>
    </row>
    <row r="29" spans="1:10" s="3" customFormat="1" ht="20.25" customHeight="1">
      <c r="A29" s="5"/>
      <c r="B29" s="6" t="s">
        <v>20</v>
      </c>
      <c r="C29" s="14">
        <v>2764226</v>
      </c>
      <c r="D29" s="30"/>
      <c r="E29" s="28"/>
      <c r="F29" s="13">
        <f t="shared" si="2"/>
        <v>2764226</v>
      </c>
    </row>
    <row r="30" spans="1:10" s="3" customFormat="1" ht="20.25" customHeight="1">
      <c r="A30" s="5"/>
      <c r="B30" s="6" t="s">
        <v>29</v>
      </c>
      <c r="C30" s="14">
        <v>745500</v>
      </c>
      <c r="D30" s="30"/>
      <c r="E30" s="28"/>
      <c r="F30" s="13">
        <f t="shared" si="2"/>
        <v>745500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68</v>
      </c>
      <c r="C32" s="45">
        <v>60000</v>
      </c>
      <c r="D32" s="30"/>
      <c r="E32" s="28"/>
      <c r="F32" s="13">
        <f>SUM(C32:E32)</f>
        <v>60000</v>
      </c>
    </row>
    <row r="33" spans="1:10" s="3" customFormat="1" ht="20.25" customHeight="1" thickBot="1">
      <c r="A33" s="111"/>
      <c r="B33" s="112" t="s">
        <v>69</v>
      </c>
      <c r="C33" s="115">
        <v>55661</v>
      </c>
      <c r="D33" s="114"/>
      <c r="E33" s="113"/>
      <c r="F33" s="13">
        <f>SUM(C33:E33)</f>
        <v>55661</v>
      </c>
      <c r="G33" s="56"/>
    </row>
    <row r="34" spans="1:10" s="3" customFormat="1" ht="20.25" customHeight="1" thickTop="1" thickBot="1">
      <c r="A34" s="5"/>
      <c r="B34" s="88" t="s">
        <v>9</v>
      </c>
      <c r="C34" s="89">
        <f>SUM(C28:C33)</f>
        <v>3711675</v>
      </c>
      <c r="D34" s="89"/>
      <c r="E34" s="90"/>
      <c r="F34" s="91">
        <f>SUM(F28:F33)</f>
        <v>3711675</v>
      </c>
    </row>
    <row r="35" spans="1:10" s="3" customFormat="1" ht="20.25" customHeight="1" thickTop="1">
      <c r="A35" s="92"/>
      <c r="B35" s="92"/>
      <c r="C35" s="93"/>
      <c r="D35" s="93"/>
      <c r="E35" s="94"/>
      <c r="F35" s="93"/>
    </row>
    <row r="36" spans="1:10" s="3" customFormat="1" ht="20.25" customHeight="1">
      <c r="A36" s="80"/>
      <c r="B36" s="80"/>
      <c r="C36" s="95"/>
      <c r="D36" s="95"/>
      <c r="E36" s="96"/>
      <c r="F36" s="95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</row>
    <row r="38" spans="1:10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10" ht="20.25" customHeight="1" thickTop="1" thickBot="1">
      <c r="A39" s="5"/>
      <c r="B39" s="57" t="s">
        <v>14</v>
      </c>
      <c r="C39" s="58">
        <f>C40-C38</f>
        <v>3008151</v>
      </c>
      <c r="D39" s="197">
        <f>E40-E38</f>
        <v>-1032656</v>
      </c>
      <c r="E39" s="198"/>
      <c r="F39" s="60">
        <f>SUM(C39:D39)</f>
        <v>1975495</v>
      </c>
    </row>
    <row r="40" spans="1:10" ht="20.25" customHeight="1" thickTop="1" thickBot="1">
      <c r="A40" s="5"/>
      <c r="B40" s="8" t="s">
        <v>27</v>
      </c>
      <c r="C40" s="55">
        <f>C27-C34</f>
        <v>39571203</v>
      </c>
      <c r="D40" s="34"/>
      <c r="E40" s="44">
        <f>E27-E34</f>
        <v>2759201</v>
      </c>
      <c r="F40" s="26">
        <f>SUM(C40:E40)</f>
        <v>42330404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F27</f>
        <v>46042079</v>
      </c>
    </row>
    <row r="42" spans="1:10" ht="20.25" customHeight="1" thickTop="1">
      <c r="A42" s="78"/>
      <c r="B42" s="79"/>
      <c r="C42" s="79"/>
      <c r="D42" s="79"/>
      <c r="E42" s="79"/>
      <c r="F42" s="79"/>
    </row>
    <row r="43" spans="1:10" ht="20.25" customHeight="1">
      <c r="A43" s="80"/>
      <c r="B43" s="80"/>
      <c r="C43" s="101">
        <v>10</v>
      </c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19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40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143159</v>
      </c>
      <c r="D7" s="47"/>
      <c r="E7" s="49">
        <v>105760</v>
      </c>
      <c r="F7" s="13">
        <f t="shared" ref="F7:F15" si="0">C7+E7</f>
        <v>248919</v>
      </c>
    </row>
    <row r="8" spans="1:7" s="3" customFormat="1" ht="20.25" customHeight="1">
      <c r="A8" s="5"/>
      <c r="B8" s="6" t="s">
        <v>15</v>
      </c>
      <c r="C8" s="14">
        <v>7423656</v>
      </c>
      <c r="D8" s="47"/>
      <c r="E8" s="49">
        <v>4014388</v>
      </c>
      <c r="F8" s="13">
        <f t="shared" si="0"/>
        <v>11438044</v>
      </c>
    </row>
    <row r="9" spans="1:7" s="3" customFormat="1" ht="20.25" customHeight="1">
      <c r="A9" s="5"/>
      <c r="B9" s="6" t="s">
        <v>19</v>
      </c>
      <c r="C9" s="14">
        <v>2764866</v>
      </c>
      <c r="D9" s="47"/>
      <c r="E9" s="49"/>
      <c r="F9" s="13">
        <f t="shared" si="0"/>
        <v>2764866</v>
      </c>
    </row>
    <row r="10" spans="1:7" s="3" customFormat="1" ht="20.25" customHeight="1">
      <c r="A10" s="5"/>
      <c r="B10" s="6" t="s">
        <v>26</v>
      </c>
      <c r="C10" s="14">
        <v>2879541</v>
      </c>
      <c r="D10" s="47"/>
      <c r="E10" s="49"/>
      <c r="F10" s="13">
        <f t="shared" si="0"/>
        <v>2879541</v>
      </c>
    </row>
    <row r="11" spans="1:7" s="3" customFormat="1" ht="20.25" customHeight="1">
      <c r="A11" s="5"/>
      <c r="B11" s="77" t="s">
        <v>24</v>
      </c>
      <c r="C11" s="14">
        <v>8524709</v>
      </c>
      <c r="D11" s="47"/>
      <c r="E11" s="49"/>
      <c r="F11" s="13">
        <f t="shared" si="0"/>
        <v>8524709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76" t="s">
        <v>35</v>
      </c>
      <c r="C14" s="72">
        <v>0</v>
      </c>
      <c r="D14" s="75"/>
      <c r="E14" s="74">
        <v>283</v>
      </c>
      <c r="F14" s="73">
        <f>C14+E14</f>
        <v>283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21771931</v>
      </c>
      <c r="D15" s="32"/>
      <c r="E15" s="50">
        <f>SUM(E7:E14)</f>
        <v>4120431</v>
      </c>
      <c r="F15" s="25">
        <f t="shared" si="0"/>
        <v>25892362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38520854</v>
      </c>
      <c r="D26" s="64"/>
      <c r="E26" s="65">
        <f>E15</f>
        <v>4120431</v>
      </c>
      <c r="F26" s="66">
        <f>F15+F25</f>
        <v>42641285</v>
      </c>
    </row>
    <row r="27" spans="1:10" s="3" customFormat="1" ht="20.25" customHeight="1">
      <c r="A27" s="18" t="s">
        <v>8</v>
      </c>
      <c r="B27" s="6" t="s">
        <v>28</v>
      </c>
      <c r="C27" s="14">
        <v>105251</v>
      </c>
      <c r="D27" s="33"/>
      <c r="E27" s="31"/>
      <c r="F27" s="40">
        <f t="shared" ref="F27:F32" si="1">SUM(C27:E27)</f>
        <v>105251</v>
      </c>
    </row>
    <row r="28" spans="1:10" s="3" customFormat="1" ht="20.25" customHeight="1">
      <c r="A28" s="5"/>
      <c r="B28" s="6" t="s">
        <v>20</v>
      </c>
      <c r="C28" s="14">
        <v>2630358</v>
      </c>
      <c r="D28" s="30"/>
      <c r="E28" s="28"/>
      <c r="F28" s="13">
        <f t="shared" si="1"/>
        <v>2630358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2783285</v>
      </c>
      <c r="D33" s="64"/>
      <c r="E33" s="71"/>
      <c r="F33" s="54">
        <f>SUM(F27:F32)</f>
        <v>2783285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339704</v>
      </c>
      <c r="D35" s="59"/>
      <c r="E35" s="58">
        <f>E26-E34</f>
        <v>324066</v>
      </c>
      <c r="F35" s="60">
        <f>SUM(C35:E35)</f>
        <v>663770</v>
      </c>
    </row>
    <row r="36" spans="1:7" s="3" customFormat="1" ht="20.25" customHeight="1" thickTop="1" thickBot="1">
      <c r="A36" s="5"/>
      <c r="B36" s="8" t="s">
        <v>27</v>
      </c>
      <c r="C36" s="55">
        <f>C26-C33</f>
        <v>35737569</v>
      </c>
      <c r="D36" s="34"/>
      <c r="E36" s="44">
        <f>E26-E33</f>
        <v>4120431</v>
      </c>
      <c r="F36" s="26">
        <f>SUM(C36:E36)</f>
        <v>39858000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42641285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8"/>
  <sheetViews>
    <sheetView topLeftCell="A13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53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66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216025</v>
      </c>
      <c r="D7" s="47"/>
      <c r="E7" s="49">
        <v>90079</v>
      </c>
      <c r="F7" s="13">
        <f t="shared" ref="F7:F17" si="0">C7+E7</f>
        <v>306104</v>
      </c>
    </row>
    <row r="8" spans="1:7" s="3" customFormat="1" ht="20.25" customHeight="1">
      <c r="A8" s="5"/>
      <c r="B8" s="6" t="s">
        <v>15</v>
      </c>
      <c r="C8" s="14">
        <v>6782368</v>
      </c>
      <c r="D8" s="47"/>
      <c r="E8" s="49">
        <v>3469122</v>
      </c>
      <c r="F8" s="13">
        <f t="shared" si="0"/>
        <v>10251490</v>
      </c>
    </row>
    <row r="9" spans="1:7" s="3" customFormat="1" ht="20.25" customHeight="1">
      <c r="A9" s="5"/>
      <c r="B9" s="6" t="s">
        <v>19</v>
      </c>
      <c r="C9" s="14">
        <v>9277503</v>
      </c>
      <c r="D9" s="47"/>
      <c r="E9" s="49"/>
      <c r="F9" s="13">
        <f t="shared" si="0"/>
        <v>9277503</v>
      </c>
    </row>
    <row r="10" spans="1:7" s="3" customFormat="1" ht="20.25" customHeight="1">
      <c r="A10" s="5"/>
      <c r="B10" s="6" t="s">
        <v>26</v>
      </c>
      <c r="C10" s="14">
        <v>3481244</v>
      </c>
      <c r="D10" s="47"/>
      <c r="E10" s="49"/>
      <c r="F10" s="13">
        <f t="shared" si="0"/>
        <v>3481244</v>
      </c>
    </row>
    <row r="11" spans="1:7" s="3" customFormat="1" ht="20.25" customHeight="1">
      <c r="A11" s="5"/>
      <c r="B11" s="77" t="s">
        <v>24</v>
      </c>
      <c r="C11" s="14">
        <v>8433652</v>
      </c>
      <c r="D11" s="47"/>
      <c r="E11" s="49"/>
      <c r="F11" s="13">
        <f t="shared" si="0"/>
        <v>8433652</v>
      </c>
    </row>
    <row r="12" spans="1:7" s="3" customFormat="1" ht="20.25" customHeight="1">
      <c r="A12" s="5"/>
      <c r="B12" s="6" t="s">
        <v>33</v>
      </c>
      <c r="C12" s="37">
        <v>0</v>
      </c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6">
        <v>0</v>
      </c>
      <c r="D16" s="75"/>
      <c r="E16" s="74"/>
      <c r="F16" s="73">
        <f>C16+E16</f>
        <v>0</v>
      </c>
    </row>
    <row r="17" spans="1:10" s="3" customFormat="1" ht="20.25" customHeight="1" thickBot="1">
      <c r="A17" s="5"/>
      <c r="B17" s="9" t="s">
        <v>11</v>
      </c>
      <c r="C17" s="23">
        <f>SUM(C7:C16)</f>
        <v>28192962</v>
      </c>
      <c r="D17" s="33"/>
      <c r="E17" s="105">
        <f>SUM(E7:E16)</f>
        <v>3559201</v>
      </c>
      <c r="F17" s="40">
        <f t="shared" si="0"/>
        <v>31752163</v>
      </c>
    </row>
    <row r="18" spans="1:10" s="3" customFormat="1" ht="20.25" customHeight="1">
      <c r="A18" s="5" t="s">
        <v>7</v>
      </c>
      <c r="B18" s="106" t="s">
        <v>1</v>
      </c>
      <c r="C18" s="107">
        <v>10145109</v>
      </c>
      <c r="D18" s="108"/>
      <c r="E18" s="109"/>
      <c r="F18" s="110">
        <f t="shared" ref="F18:F24" si="1">SUM(C18:E18)</f>
        <v>10145109</v>
      </c>
    </row>
    <row r="19" spans="1:10" s="3" customFormat="1" ht="20.25" customHeight="1">
      <c r="A19" s="5"/>
      <c r="B19" s="6" t="s">
        <v>30</v>
      </c>
      <c r="C19" s="69">
        <v>984037</v>
      </c>
      <c r="D19" s="30"/>
      <c r="E19" s="39"/>
      <c r="F19" s="13">
        <f t="shared" si="1"/>
        <v>984037</v>
      </c>
      <c r="H19" s="35"/>
    </row>
    <row r="20" spans="1:10" s="3" customFormat="1" ht="20.25" customHeight="1">
      <c r="A20" s="5"/>
      <c r="B20" s="6" t="s">
        <v>16</v>
      </c>
      <c r="C20" s="37">
        <v>2025401</v>
      </c>
      <c r="D20" s="30"/>
      <c r="E20" s="28"/>
      <c r="F20" s="13">
        <f t="shared" si="1"/>
        <v>2025401</v>
      </c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 t="shared" si="1"/>
        <v>1</v>
      </c>
      <c r="H21" s="35"/>
    </row>
    <row r="22" spans="1:10" s="3" customFormat="1" ht="20.25" customHeight="1">
      <c r="A22" s="5"/>
      <c r="B22" s="6" t="s">
        <v>32</v>
      </c>
      <c r="C22" s="69">
        <v>67801</v>
      </c>
      <c r="D22" s="30"/>
      <c r="E22" s="39"/>
      <c r="F22" s="13">
        <f t="shared" si="1"/>
        <v>67801</v>
      </c>
      <c r="H22" s="35"/>
    </row>
    <row r="23" spans="1:10" s="3" customFormat="1" ht="20.25" customHeight="1">
      <c r="A23" s="5"/>
      <c r="B23" s="6" t="s">
        <v>31</v>
      </c>
      <c r="C23" s="37">
        <v>44990</v>
      </c>
      <c r="D23" s="30"/>
      <c r="E23" s="39"/>
      <c r="F23" s="13">
        <f t="shared" si="1"/>
        <v>44990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39"/>
      <c r="F24" s="13">
        <f t="shared" si="1"/>
        <v>1000000</v>
      </c>
    </row>
    <row r="25" spans="1:10" s="3" customFormat="1" ht="20.25" customHeight="1">
      <c r="A25" s="5"/>
      <c r="B25" s="103" t="s">
        <v>67</v>
      </c>
      <c r="C25" s="104">
        <v>22577</v>
      </c>
      <c r="D25" s="30"/>
      <c r="E25" s="28"/>
      <c r="F25" s="13">
        <f>SUM(C25:E25)</f>
        <v>22577</v>
      </c>
    </row>
    <row r="26" spans="1:10" s="3" customFormat="1" ht="20.25" customHeight="1" thickBot="1">
      <c r="A26" s="5"/>
      <c r="B26" s="9" t="s">
        <v>12</v>
      </c>
      <c r="C26" s="23">
        <f>SUM(C18:C25)</f>
        <v>14289916</v>
      </c>
      <c r="D26" s="61"/>
      <c r="E26" s="31"/>
      <c r="F26" s="40">
        <f>SUM(F18:F25)</f>
        <v>14289916</v>
      </c>
    </row>
    <row r="27" spans="1:10" s="3" customFormat="1" ht="20.25" customHeight="1" thickTop="1">
      <c r="A27" s="5"/>
      <c r="B27" s="62" t="s">
        <v>6</v>
      </c>
      <c r="C27" s="63">
        <f>C17+C26</f>
        <v>42482878</v>
      </c>
      <c r="D27" s="64"/>
      <c r="E27" s="65">
        <f>E17</f>
        <v>3559201</v>
      </c>
      <c r="F27" s="66">
        <f>F17+F26</f>
        <v>46042079</v>
      </c>
    </row>
    <row r="28" spans="1:10" s="3" customFormat="1" ht="20.25" customHeight="1">
      <c r="A28" s="18" t="s">
        <v>8</v>
      </c>
      <c r="B28" s="6" t="s">
        <v>28</v>
      </c>
      <c r="C28" s="14">
        <v>86288</v>
      </c>
      <c r="D28" s="33"/>
      <c r="E28" s="31"/>
      <c r="F28" s="40">
        <f t="shared" ref="F28:F31" si="2">SUM(C28:E28)</f>
        <v>86288</v>
      </c>
    </row>
    <row r="29" spans="1:10" s="3" customFormat="1" ht="20.25" customHeight="1">
      <c r="A29" s="5"/>
      <c r="B29" s="6" t="s">
        <v>20</v>
      </c>
      <c r="C29" s="14">
        <v>2764226</v>
      </c>
      <c r="D29" s="30"/>
      <c r="E29" s="28"/>
      <c r="F29" s="13">
        <f t="shared" si="2"/>
        <v>2764226</v>
      </c>
    </row>
    <row r="30" spans="1:10" s="3" customFormat="1" ht="20.25" customHeight="1">
      <c r="A30" s="5"/>
      <c r="B30" s="6" t="s">
        <v>29</v>
      </c>
      <c r="C30" s="14">
        <v>745500</v>
      </c>
      <c r="D30" s="30"/>
      <c r="E30" s="28"/>
      <c r="F30" s="13">
        <f t="shared" si="2"/>
        <v>745500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68</v>
      </c>
      <c r="C32" s="45">
        <v>60000</v>
      </c>
      <c r="D32" s="30"/>
      <c r="E32" s="28"/>
      <c r="F32" s="13">
        <f>SUM(C32:E32)</f>
        <v>60000</v>
      </c>
    </row>
    <row r="33" spans="1:10" s="3" customFormat="1" ht="20.25" customHeight="1" thickBot="1">
      <c r="A33" s="111"/>
      <c r="B33" s="112" t="s">
        <v>69</v>
      </c>
      <c r="C33" s="115">
        <v>55661</v>
      </c>
      <c r="D33" s="114"/>
      <c r="E33" s="113"/>
      <c r="F33" s="13">
        <f>SUM(C33:E33)</f>
        <v>55661</v>
      </c>
      <c r="G33" s="56"/>
    </row>
    <row r="34" spans="1:10" s="3" customFormat="1" ht="20.25" customHeight="1" thickTop="1" thickBot="1">
      <c r="A34" s="5"/>
      <c r="B34" s="88" t="s">
        <v>9</v>
      </c>
      <c r="C34" s="89">
        <f>SUM(C28:C33)</f>
        <v>3711675</v>
      </c>
      <c r="D34" s="89"/>
      <c r="E34" s="90"/>
      <c r="F34" s="91">
        <f>SUM(F28:F32)</f>
        <v>3656014</v>
      </c>
    </row>
    <row r="35" spans="1:10" s="3" customFormat="1" ht="20.25" customHeight="1" thickTop="1">
      <c r="A35" s="92"/>
      <c r="B35" s="92"/>
      <c r="C35" s="93"/>
      <c r="D35" s="93"/>
      <c r="E35" s="94"/>
      <c r="F35" s="93"/>
    </row>
    <row r="36" spans="1:10" s="3" customFormat="1" ht="20.25" customHeight="1">
      <c r="A36" s="80"/>
      <c r="B36" s="80"/>
      <c r="C36" s="95"/>
      <c r="D36" s="95"/>
      <c r="E36" s="96"/>
      <c r="F36" s="95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</row>
    <row r="38" spans="1:10" s="3" customFormat="1" ht="20.25" customHeight="1" thickTop="1" thickBot="1">
      <c r="A38" s="86" t="s">
        <v>10</v>
      </c>
      <c r="B38" s="51" t="s">
        <v>13</v>
      </c>
      <c r="C38" s="52">
        <v>36563052</v>
      </c>
      <c r="D38" s="53"/>
      <c r="E38" s="87">
        <v>3791857</v>
      </c>
      <c r="F38" s="54">
        <f>SUM(C38:E38)</f>
        <v>40354909</v>
      </c>
      <c r="G38" s="79"/>
    </row>
    <row r="39" spans="1:10" ht="20.25" customHeight="1" thickTop="1" thickBot="1">
      <c r="A39" s="5"/>
      <c r="B39" s="57" t="s">
        <v>14</v>
      </c>
      <c r="C39" s="58">
        <f>C40-C38</f>
        <v>2208151</v>
      </c>
      <c r="D39" s="197">
        <f>E40-E38</f>
        <v>-232656</v>
      </c>
      <c r="E39" s="198"/>
      <c r="F39" s="60">
        <f>SUM(C39:D39)</f>
        <v>1975495</v>
      </c>
    </row>
    <row r="40" spans="1:10" ht="20.25" customHeight="1" thickTop="1" thickBot="1">
      <c r="A40" s="5"/>
      <c r="B40" s="8" t="s">
        <v>27</v>
      </c>
      <c r="C40" s="55">
        <f>C27-C34</f>
        <v>38771203</v>
      </c>
      <c r="D40" s="34"/>
      <c r="E40" s="44">
        <f>E27-E34</f>
        <v>3559201</v>
      </c>
      <c r="F40" s="26">
        <f>SUM(C40:E40)</f>
        <v>42330404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F27</f>
        <v>46042079</v>
      </c>
    </row>
    <row r="42" spans="1:10" ht="20.25" customHeight="1" thickTop="1">
      <c r="A42" s="78"/>
      <c r="B42" s="79"/>
      <c r="C42" s="79"/>
      <c r="D42" s="79"/>
      <c r="E42" s="79"/>
      <c r="F42" s="79"/>
    </row>
    <row r="43" spans="1:10" ht="20.25" customHeight="1">
      <c r="A43" s="80"/>
      <c r="B43" s="80"/>
      <c r="C43" s="101">
        <v>10</v>
      </c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10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259521</v>
      </c>
      <c r="D7" s="47"/>
      <c r="E7" s="49">
        <v>40264</v>
      </c>
      <c r="F7" s="13">
        <f t="shared" ref="F7:F17" si="0">C7+E7</f>
        <v>299785</v>
      </c>
    </row>
    <row r="8" spans="1:7" s="3" customFormat="1" ht="20.25" customHeight="1">
      <c r="A8" s="5"/>
      <c r="B8" s="6" t="s">
        <v>15</v>
      </c>
      <c r="C8" s="14">
        <v>6589404</v>
      </c>
      <c r="D8" s="47"/>
      <c r="E8" s="49">
        <v>2531122</v>
      </c>
      <c r="F8" s="13">
        <f t="shared" si="0"/>
        <v>9120526</v>
      </c>
    </row>
    <row r="9" spans="1:7" s="3" customFormat="1" ht="20.25" customHeight="1">
      <c r="A9" s="5"/>
      <c r="B9" s="6" t="s">
        <v>19</v>
      </c>
      <c r="C9" s="14">
        <v>9925647</v>
      </c>
      <c r="D9" s="47"/>
      <c r="E9" s="49"/>
      <c r="F9" s="13">
        <f t="shared" si="0"/>
        <v>9925647</v>
      </c>
    </row>
    <row r="10" spans="1:7" s="3" customFormat="1" ht="20.25" customHeight="1">
      <c r="A10" s="5"/>
      <c r="B10" s="6" t="s">
        <v>26</v>
      </c>
      <c r="C10" s="14">
        <v>4381244</v>
      </c>
      <c r="D10" s="47"/>
      <c r="E10" s="49"/>
      <c r="F10" s="13">
        <f t="shared" si="0"/>
        <v>4381244</v>
      </c>
    </row>
    <row r="11" spans="1:7" s="3" customFormat="1" ht="20.25" customHeight="1">
      <c r="A11" s="5"/>
      <c r="B11" s="77" t="s">
        <v>24</v>
      </c>
      <c r="C11" s="14">
        <v>8357803</v>
      </c>
      <c r="D11" s="47"/>
      <c r="E11" s="49"/>
      <c r="F11" s="13">
        <f t="shared" si="0"/>
        <v>8357803</v>
      </c>
    </row>
    <row r="12" spans="1:7" s="3" customFormat="1" ht="20.25" customHeight="1">
      <c r="A12" s="5"/>
      <c r="B12" s="6" t="s">
        <v>33</v>
      </c>
      <c r="C12" s="37">
        <v>0</v>
      </c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0</v>
      </c>
      <c r="D16" s="75"/>
      <c r="E16" s="74"/>
      <c r="F16" s="7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29515789</v>
      </c>
      <c r="D17" s="32"/>
      <c r="E17" s="50">
        <f>SUM(E7:E16)</f>
        <v>2571386</v>
      </c>
      <c r="F17" s="25">
        <f t="shared" si="0"/>
        <v>32087175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43805705</v>
      </c>
      <c r="D28" s="64"/>
      <c r="E28" s="65">
        <f>E17</f>
        <v>2571386</v>
      </c>
      <c r="F28" s="66">
        <f>F17+F27</f>
        <v>46377091</v>
      </c>
    </row>
    <row r="29" spans="1:10" s="3" customFormat="1" ht="20.25" customHeight="1">
      <c r="A29" s="18" t="s">
        <v>8</v>
      </c>
      <c r="B29" s="6" t="s">
        <v>28</v>
      </c>
      <c r="C29" s="14">
        <v>81295</v>
      </c>
      <c r="D29" s="33"/>
      <c r="E29" s="31"/>
      <c r="F29" s="40">
        <f t="shared" ref="F29:F34" si="2">SUM(C29:E29)</f>
        <v>81295</v>
      </c>
    </row>
    <row r="30" spans="1:10" s="3" customFormat="1" ht="20.25" customHeight="1">
      <c r="A30" s="5"/>
      <c r="B30" s="6" t="s">
        <v>20</v>
      </c>
      <c r="C30" s="14">
        <v>2499832</v>
      </c>
      <c r="D30" s="30"/>
      <c r="E30" s="28"/>
      <c r="F30" s="13">
        <f t="shared" si="2"/>
        <v>2499832</v>
      </c>
      <c r="J30" s="70"/>
    </row>
    <row r="31" spans="1:10" s="3" customFormat="1" ht="20.25" customHeight="1">
      <c r="A31" s="5"/>
      <c r="B31" s="6" t="s">
        <v>29</v>
      </c>
      <c r="C31" s="14">
        <v>745500</v>
      </c>
      <c r="D31" s="30"/>
      <c r="E31" s="28"/>
      <c r="F31" s="13">
        <f t="shared" si="2"/>
        <v>745500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3442288</v>
      </c>
      <c r="D35" s="89"/>
      <c r="E35" s="90"/>
      <c r="F35" s="91">
        <f>SUM(F29:F34)</f>
        <v>3442288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792214</v>
      </c>
      <c r="D40" s="197">
        <f>E41-E39</f>
        <v>-187815</v>
      </c>
      <c r="E40" s="198"/>
      <c r="F40" s="60">
        <f>SUM(C40:D40)</f>
        <v>604399</v>
      </c>
    </row>
    <row r="41" spans="1:10" ht="20.25" customHeight="1" thickTop="1" thickBot="1">
      <c r="A41" s="5"/>
      <c r="B41" s="8" t="s">
        <v>27</v>
      </c>
      <c r="C41" s="55">
        <f>C28-C35</f>
        <v>40363417</v>
      </c>
      <c r="D41" s="34"/>
      <c r="E41" s="44">
        <f>E28-E35</f>
        <v>2571386</v>
      </c>
      <c r="F41" s="26">
        <f>SUM(C41:E41)</f>
        <v>42934803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46377091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5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73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121852</v>
      </c>
      <c r="D7" s="47"/>
      <c r="E7" s="49">
        <v>192367</v>
      </c>
      <c r="F7" s="13">
        <f t="shared" ref="F7:F17" si="0">C7+E7</f>
        <v>314219</v>
      </c>
    </row>
    <row r="8" spans="1:7" s="3" customFormat="1" ht="20.25" customHeight="1">
      <c r="A8" s="5"/>
      <c r="B8" s="6" t="s">
        <v>15</v>
      </c>
      <c r="C8" s="14">
        <v>10479172</v>
      </c>
      <c r="D8" s="47"/>
      <c r="E8" s="49">
        <v>3043122</v>
      </c>
      <c r="F8" s="13">
        <f t="shared" si="0"/>
        <v>13522294</v>
      </c>
    </row>
    <row r="9" spans="1:7" s="3" customFormat="1" ht="20.25" customHeight="1">
      <c r="A9" s="5"/>
      <c r="B9" s="6" t="s">
        <v>19</v>
      </c>
      <c r="C9" s="14">
        <v>4561081</v>
      </c>
      <c r="D9" s="47"/>
      <c r="E9" s="49"/>
      <c r="F9" s="13">
        <f t="shared" si="0"/>
        <v>4561081</v>
      </c>
    </row>
    <row r="10" spans="1:7" s="3" customFormat="1" ht="20.25" customHeight="1">
      <c r="A10" s="5"/>
      <c r="B10" s="6" t="s">
        <v>26</v>
      </c>
      <c r="C10" s="14">
        <v>4481244</v>
      </c>
      <c r="D10" s="47"/>
      <c r="E10" s="49"/>
      <c r="F10" s="13">
        <f t="shared" si="0"/>
        <v>4481244</v>
      </c>
    </row>
    <row r="11" spans="1:7" s="3" customFormat="1" ht="20.25" customHeight="1">
      <c r="A11" s="5"/>
      <c r="B11" s="77" t="s">
        <v>24</v>
      </c>
      <c r="C11" s="14">
        <v>8574805</v>
      </c>
      <c r="D11" s="47"/>
      <c r="E11" s="49"/>
      <c r="F11" s="13">
        <f t="shared" si="0"/>
        <v>8574805</v>
      </c>
    </row>
    <row r="12" spans="1:7" s="3" customFormat="1" ht="20.25" customHeight="1">
      <c r="A12" s="5"/>
      <c r="B12" s="6" t="s">
        <v>33</v>
      </c>
      <c r="C12" s="37">
        <v>0</v>
      </c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0</v>
      </c>
      <c r="D16" s="75"/>
      <c r="E16" s="74"/>
      <c r="F16" s="7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28220324</v>
      </c>
      <c r="D17" s="32"/>
      <c r="E17" s="50">
        <f>SUM(E7:E16)</f>
        <v>3235489</v>
      </c>
      <c r="F17" s="25">
        <f t="shared" si="0"/>
        <v>31455813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42510240</v>
      </c>
      <c r="D28" s="64"/>
      <c r="E28" s="65">
        <f>E17</f>
        <v>3235489</v>
      </c>
      <c r="F28" s="66">
        <f>F17+F27</f>
        <v>45745729</v>
      </c>
    </row>
    <row r="29" spans="1:10" s="3" customFormat="1" ht="20.25" customHeight="1">
      <c r="A29" s="18" t="s">
        <v>8</v>
      </c>
      <c r="B29" s="6" t="s">
        <v>28</v>
      </c>
      <c r="C29" s="14">
        <v>90353</v>
      </c>
      <c r="D29" s="33"/>
      <c r="E29" s="31"/>
      <c r="F29" s="40">
        <f t="shared" ref="F29:F34" si="2">SUM(C29:E29)</f>
        <v>90353</v>
      </c>
    </row>
    <row r="30" spans="1:10" s="3" customFormat="1" ht="20.25" customHeight="1">
      <c r="A30" s="5"/>
      <c r="B30" s="6" t="s">
        <v>20</v>
      </c>
      <c r="C30" s="14">
        <v>2789803</v>
      </c>
      <c r="D30" s="30"/>
      <c r="E30" s="28"/>
      <c r="F30" s="13">
        <f t="shared" si="2"/>
        <v>2789803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2995817</v>
      </c>
      <c r="D35" s="89"/>
      <c r="E35" s="90"/>
      <c r="F35" s="91">
        <f>SUM(F29:F34)</f>
        <v>2995817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-56780</v>
      </c>
      <c r="D40" s="197">
        <f>E41-E39</f>
        <v>476288</v>
      </c>
      <c r="E40" s="198"/>
      <c r="F40" s="60">
        <f>SUM(C40:D40)</f>
        <v>419508</v>
      </c>
    </row>
    <row r="41" spans="1:10" ht="20.25" customHeight="1" thickTop="1" thickBot="1">
      <c r="A41" s="5"/>
      <c r="B41" s="8" t="s">
        <v>27</v>
      </c>
      <c r="C41" s="55">
        <f>C28-C35</f>
        <v>39514423</v>
      </c>
      <c r="D41" s="34"/>
      <c r="E41" s="44">
        <f>E28-E35</f>
        <v>3235489</v>
      </c>
      <c r="F41" s="26">
        <f>SUM(C41:E41)</f>
        <v>42749912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45745729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16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242253</v>
      </c>
      <c r="D7" s="47"/>
      <c r="E7" s="49">
        <v>147374</v>
      </c>
      <c r="F7" s="13">
        <f t="shared" ref="F7:F17" si="0">C7+E7</f>
        <v>389627</v>
      </c>
    </row>
    <row r="8" spans="1:7" s="3" customFormat="1" ht="20.25" customHeight="1">
      <c r="A8" s="5"/>
      <c r="B8" s="6" t="s">
        <v>15</v>
      </c>
      <c r="C8" s="14">
        <v>10345879</v>
      </c>
      <c r="D8" s="47"/>
      <c r="E8" s="49">
        <v>3064122</v>
      </c>
      <c r="F8" s="13">
        <f t="shared" si="0"/>
        <v>13410001</v>
      </c>
    </row>
    <row r="9" spans="1:7" s="3" customFormat="1" ht="20.25" customHeight="1">
      <c r="A9" s="5"/>
      <c r="B9" s="6" t="s">
        <v>19</v>
      </c>
      <c r="C9" s="14">
        <v>5257061</v>
      </c>
      <c r="D9" s="47"/>
      <c r="E9" s="49"/>
      <c r="F9" s="13">
        <f t="shared" si="0"/>
        <v>5257061</v>
      </c>
    </row>
    <row r="10" spans="1:7" s="3" customFormat="1" ht="20.25" customHeight="1">
      <c r="A10" s="5"/>
      <c r="B10" s="6" t="s">
        <v>26</v>
      </c>
      <c r="C10" s="14">
        <v>4581244</v>
      </c>
      <c r="D10" s="47"/>
      <c r="E10" s="49"/>
      <c r="F10" s="13">
        <f t="shared" si="0"/>
        <v>4581244</v>
      </c>
    </row>
    <row r="11" spans="1:7" s="3" customFormat="1" ht="20.25" customHeight="1">
      <c r="A11" s="5"/>
      <c r="B11" s="77" t="s">
        <v>24</v>
      </c>
      <c r="C11" s="14">
        <v>7843308</v>
      </c>
      <c r="D11" s="47"/>
      <c r="E11" s="49"/>
      <c r="F11" s="13">
        <f t="shared" si="0"/>
        <v>7843308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0</v>
      </c>
      <c r="D16" s="75"/>
      <c r="E16" s="74"/>
      <c r="F16" s="7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28272225</v>
      </c>
      <c r="D17" s="32"/>
      <c r="E17" s="50">
        <f>SUM(E7:E16)</f>
        <v>3211496</v>
      </c>
      <c r="F17" s="25">
        <f t="shared" si="0"/>
        <v>31483721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42562141</v>
      </c>
      <c r="D28" s="64"/>
      <c r="E28" s="65">
        <f>E17</f>
        <v>3211496</v>
      </c>
      <c r="F28" s="66">
        <f>F17+F27</f>
        <v>45773637</v>
      </c>
    </row>
    <row r="29" spans="1:10" s="3" customFormat="1" ht="20.25" customHeight="1">
      <c r="A29" s="18" t="s">
        <v>8</v>
      </c>
      <c r="B29" s="6" t="s">
        <v>28</v>
      </c>
      <c r="C29" s="14">
        <v>88112</v>
      </c>
      <c r="D29" s="33"/>
      <c r="E29" s="31"/>
      <c r="F29" s="40">
        <f t="shared" ref="F29:F34" si="2">SUM(C29:E29)</f>
        <v>88112</v>
      </c>
    </row>
    <row r="30" spans="1:10" s="3" customFormat="1" ht="20.25" customHeight="1">
      <c r="A30" s="5"/>
      <c r="B30" s="6" t="s">
        <v>20</v>
      </c>
      <c r="C30" s="14">
        <v>2605840</v>
      </c>
      <c r="D30" s="30"/>
      <c r="E30" s="28"/>
      <c r="F30" s="13">
        <f t="shared" si="2"/>
        <v>2605840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2809613</v>
      </c>
      <c r="D35" s="89"/>
      <c r="E35" s="90"/>
      <c r="F35" s="91">
        <f>SUM(F29:F34)</f>
        <v>2809613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181325</v>
      </c>
      <c r="D40" s="197">
        <f>E41-E39</f>
        <v>452295</v>
      </c>
      <c r="E40" s="198"/>
      <c r="F40" s="60">
        <f>SUM(C40:D40)</f>
        <v>633620</v>
      </c>
    </row>
    <row r="41" spans="1:10" ht="20.25" customHeight="1" thickTop="1" thickBot="1">
      <c r="A41" s="5"/>
      <c r="B41" s="8" t="s">
        <v>27</v>
      </c>
      <c r="C41" s="55">
        <f>C28-C35</f>
        <v>39752528</v>
      </c>
      <c r="D41" s="34"/>
      <c r="E41" s="44">
        <f>E28-E35</f>
        <v>3211496</v>
      </c>
      <c r="F41" s="26">
        <f>SUM(C41:E41)</f>
        <v>42964024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45773637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8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152685</v>
      </c>
      <c r="D7" s="47"/>
      <c r="E7" s="49">
        <v>65244</v>
      </c>
      <c r="F7" s="13">
        <f t="shared" ref="F7:F17" si="0">C7+E7</f>
        <v>217929</v>
      </c>
    </row>
    <row r="8" spans="1:7" s="3" customFormat="1" ht="20.25" customHeight="1">
      <c r="A8" s="5"/>
      <c r="B8" s="6" t="s">
        <v>15</v>
      </c>
      <c r="C8" s="14">
        <v>9013037</v>
      </c>
      <c r="D8" s="47"/>
      <c r="E8" s="49">
        <v>3082122</v>
      </c>
      <c r="F8" s="13">
        <f t="shared" si="0"/>
        <v>12095159</v>
      </c>
    </row>
    <row r="9" spans="1:7" s="3" customFormat="1" ht="20.25" customHeight="1">
      <c r="A9" s="5"/>
      <c r="B9" s="6" t="s">
        <v>19</v>
      </c>
      <c r="C9" s="14">
        <v>5781991</v>
      </c>
      <c r="D9" s="47"/>
      <c r="E9" s="49"/>
      <c r="F9" s="13">
        <f t="shared" si="0"/>
        <v>5781991</v>
      </c>
    </row>
    <row r="10" spans="1:7" s="3" customFormat="1" ht="20.25" customHeight="1">
      <c r="A10" s="5"/>
      <c r="B10" s="6" t="s">
        <v>26</v>
      </c>
      <c r="C10" s="14">
        <v>4681244</v>
      </c>
      <c r="D10" s="47"/>
      <c r="E10" s="49"/>
      <c r="F10" s="13">
        <f t="shared" si="0"/>
        <v>4681244</v>
      </c>
    </row>
    <row r="11" spans="1:7" s="3" customFormat="1" ht="20.25" customHeight="1">
      <c r="A11" s="5"/>
      <c r="B11" s="77" t="s">
        <v>24</v>
      </c>
      <c r="C11" s="14">
        <v>7858593</v>
      </c>
      <c r="D11" s="47"/>
      <c r="E11" s="49"/>
      <c r="F11" s="13">
        <f t="shared" si="0"/>
        <v>7858593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2246</v>
      </c>
      <c r="D14" s="47"/>
      <c r="E14" s="49"/>
      <c r="F14" s="13">
        <f>C14+E14</f>
        <v>2246</v>
      </c>
    </row>
    <row r="15" spans="1:7" s="3" customFormat="1" ht="20.25" customHeight="1">
      <c r="A15" s="5"/>
      <c r="B15" s="6" t="s">
        <v>51</v>
      </c>
      <c r="C15" s="14">
        <v>17357</v>
      </c>
      <c r="D15" s="47"/>
      <c r="E15" s="49"/>
      <c r="F15" s="13">
        <f>C15+E15</f>
        <v>17357</v>
      </c>
    </row>
    <row r="16" spans="1:7" s="3" customFormat="1" ht="20.25" customHeight="1">
      <c r="A16" s="5"/>
      <c r="B16" s="76" t="s">
        <v>35</v>
      </c>
      <c r="C16" s="72">
        <v>0</v>
      </c>
      <c r="D16" s="75"/>
      <c r="E16" s="74"/>
      <c r="F16" s="7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27509323</v>
      </c>
      <c r="D17" s="32"/>
      <c r="E17" s="50">
        <f>SUM(E7:E16)</f>
        <v>3147366</v>
      </c>
      <c r="F17" s="25">
        <f t="shared" si="0"/>
        <v>30656689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41799239</v>
      </c>
      <c r="D28" s="64"/>
      <c r="E28" s="65">
        <f>E17</f>
        <v>3147366</v>
      </c>
      <c r="F28" s="66">
        <f>F17+F27</f>
        <v>44946605</v>
      </c>
    </row>
    <row r="29" spans="1:10" s="3" customFormat="1" ht="20.25" customHeight="1">
      <c r="A29" s="18" t="s">
        <v>8</v>
      </c>
      <c r="B29" s="6" t="s">
        <v>28</v>
      </c>
      <c r="C29" s="14">
        <v>69325</v>
      </c>
      <c r="D29" s="33"/>
      <c r="E29" s="31"/>
      <c r="F29" s="40">
        <f t="shared" ref="F29:F34" si="2">SUM(C29:E29)</f>
        <v>69325</v>
      </c>
    </row>
    <row r="30" spans="1:10" s="3" customFormat="1" ht="20.25" customHeight="1">
      <c r="A30" s="5"/>
      <c r="B30" s="6" t="s">
        <v>20</v>
      </c>
      <c r="C30" s="14">
        <v>2618203</v>
      </c>
      <c r="D30" s="30"/>
      <c r="E30" s="28"/>
      <c r="F30" s="13">
        <f t="shared" si="2"/>
        <v>2618203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2803189</v>
      </c>
      <c r="D35" s="89"/>
      <c r="E35" s="90"/>
      <c r="F35" s="91">
        <f>SUM(F29:F34)</f>
        <v>2803189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-575153</v>
      </c>
      <c r="D40" s="197">
        <f>E41-E39</f>
        <v>388165</v>
      </c>
      <c r="E40" s="198"/>
      <c r="F40" s="60">
        <f>SUM(C40:D40)</f>
        <v>-186988</v>
      </c>
    </row>
    <row r="41" spans="1:10" ht="20.25" customHeight="1" thickTop="1" thickBot="1">
      <c r="A41" s="5"/>
      <c r="B41" s="8" t="s">
        <v>27</v>
      </c>
      <c r="C41" s="55">
        <f>C28-C35</f>
        <v>38996050</v>
      </c>
      <c r="D41" s="34"/>
      <c r="E41" s="44">
        <f>E28-E35</f>
        <v>3147366</v>
      </c>
      <c r="F41" s="26">
        <f>SUM(C41:E41)</f>
        <v>42143416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44946605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7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243300</v>
      </c>
      <c r="D7" s="47"/>
      <c r="E7" s="49">
        <v>116390</v>
      </c>
      <c r="F7" s="13">
        <f t="shared" ref="F7:F17" si="0">C7+E7</f>
        <v>359690</v>
      </c>
    </row>
    <row r="8" spans="1:7" s="3" customFormat="1" ht="20.25" customHeight="1">
      <c r="A8" s="5"/>
      <c r="B8" s="6" t="s">
        <v>15</v>
      </c>
      <c r="C8" s="14">
        <v>8181561</v>
      </c>
      <c r="D8" s="47"/>
      <c r="E8" s="49">
        <v>2983122</v>
      </c>
      <c r="F8" s="13">
        <f t="shared" si="0"/>
        <v>11164683</v>
      </c>
    </row>
    <row r="9" spans="1:7" s="3" customFormat="1" ht="20.25" customHeight="1">
      <c r="A9" s="5"/>
      <c r="B9" s="6" t="s">
        <v>19</v>
      </c>
      <c r="C9" s="14">
        <v>6439454</v>
      </c>
      <c r="D9" s="47"/>
      <c r="E9" s="49"/>
      <c r="F9" s="13">
        <f t="shared" si="0"/>
        <v>6439454</v>
      </c>
    </row>
    <row r="10" spans="1:7" s="3" customFormat="1" ht="20.25" customHeight="1">
      <c r="A10" s="5"/>
      <c r="B10" s="6" t="s">
        <v>26</v>
      </c>
      <c r="C10" s="14">
        <v>4781244</v>
      </c>
      <c r="D10" s="47"/>
      <c r="E10" s="49"/>
      <c r="F10" s="13">
        <f t="shared" si="0"/>
        <v>4781244</v>
      </c>
    </row>
    <row r="11" spans="1:7" s="3" customFormat="1" ht="20.25" customHeight="1">
      <c r="A11" s="5"/>
      <c r="B11" s="77" t="s">
        <v>24</v>
      </c>
      <c r="C11" s="14">
        <v>8009831</v>
      </c>
      <c r="D11" s="47"/>
      <c r="E11" s="49"/>
      <c r="F11" s="13">
        <f t="shared" si="0"/>
        <v>8009831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2790</v>
      </c>
      <c r="D13" s="47"/>
      <c r="E13" s="49"/>
      <c r="F13" s="13">
        <f>C13+E13</f>
        <v>2790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0</v>
      </c>
      <c r="D16" s="75"/>
      <c r="E16" s="74"/>
      <c r="F16" s="7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27658180</v>
      </c>
      <c r="D17" s="32"/>
      <c r="E17" s="50">
        <f>SUM(E7:E16)</f>
        <v>3099512</v>
      </c>
      <c r="F17" s="25">
        <f t="shared" si="0"/>
        <v>30757692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41948096</v>
      </c>
      <c r="D28" s="64"/>
      <c r="E28" s="65">
        <f>E17</f>
        <v>3099512</v>
      </c>
      <c r="F28" s="66">
        <f>F17+F27</f>
        <v>45047608</v>
      </c>
    </row>
    <row r="29" spans="1:10" s="3" customFormat="1" ht="20.25" customHeight="1">
      <c r="A29" s="18" t="s">
        <v>8</v>
      </c>
      <c r="B29" s="6" t="s">
        <v>28</v>
      </c>
      <c r="C29" s="14">
        <v>67833</v>
      </c>
      <c r="D29" s="33"/>
      <c r="E29" s="31"/>
      <c r="F29" s="40">
        <f t="shared" ref="F29:F34" si="2">SUM(C29:E29)</f>
        <v>67833</v>
      </c>
    </row>
    <row r="30" spans="1:10" s="3" customFormat="1" ht="20.25" customHeight="1">
      <c r="A30" s="5"/>
      <c r="B30" s="6" t="s">
        <v>20</v>
      </c>
      <c r="C30" s="14">
        <v>2581828</v>
      </c>
      <c r="D30" s="30"/>
      <c r="E30" s="28"/>
      <c r="F30" s="13">
        <f t="shared" si="2"/>
        <v>2581828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2765322</v>
      </c>
      <c r="D35" s="89"/>
      <c r="E35" s="90"/>
      <c r="F35" s="91">
        <f>SUM(F29:F34)</f>
        <v>2765322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-388429</v>
      </c>
      <c r="D40" s="197">
        <f>E41-E39</f>
        <v>340311</v>
      </c>
      <c r="E40" s="198"/>
      <c r="F40" s="60">
        <f>SUM(C40:D40)</f>
        <v>-48118</v>
      </c>
    </row>
    <row r="41" spans="1:10" ht="20.25" customHeight="1" thickTop="1" thickBot="1">
      <c r="A41" s="5"/>
      <c r="B41" s="8" t="s">
        <v>27</v>
      </c>
      <c r="C41" s="55">
        <f>C28-C35</f>
        <v>39182774</v>
      </c>
      <c r="D41" s="34"/>
      <c r="E41" s="44">
        <f>E28-E35</f>
        <v>3099512</v>
      </c>
      <c r="F41" s="26">
        <f>SUM(C41:E41)</f>
        <v>42282286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45047608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2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133072</v>
      </c>
      <c r="D7" s="47"/>
      <c r="E7" s="49">
        <v>168423</v>
      </c>
      <c r="F7" s="13">
        <f t="shared" ref="F7:F17" si="0">C7+E7</f>
        <v>301495</v>
      </c>
    </row>
    <row r="8" spans="1:7" s="3" customFormat="1" ht="20.25" customHeight="1">
      <c r="A8" s="5"/>
      <c r="B8" s="6" t="s">
        <v>15</v>
      </c>
      <c r="C8" s="14">
        <v>8354569</v>
      </c>
      <c r="D8" s="47"/>
      <c r="E8" s="49">
        <v>2894637</v>
      </c>
      <c r="F8" s="13">
        <f t="shared" si="0"/>
        <v>11249206</v>
      </c>
    </row>
    <row r="9" spans="1:7" s="3" customFormat="1" ht="20.25" customHeight="1">
      <c r="A9" s="5"/>
      <c r="B9" s="6" t="s">
        <v>19</v>
      </c>
      <c r="C9" s="14">
        <v>7020926</v>
      </c>
      <c r="D9" s="47"/>
      <c r="E9" s="49"/>
      <c r="F9" s="13">
        <f t="shared" si="0"/>
        <v>7020926</v>
      </c>
    </row>
    <row r="10" spans="1:7" s="3" customFormat="1" ht="20.25" customHeight="1">
      <c r="A10" s="5"/>
      <c r="B10" s="6" t="s">
        <v>26</v>
      </c>
      <c r="C10" s="14">
        <v>4881263</v>
      </c>
      <c r="D10" s="47"/>
      <c r="E10" s="49"/>
      <c r="F10" s="13">
        <f t="shared" si="0"/>
        <v>4881263</v>
      </c>
    </row>
    <row r="11" spans="1:7" s="3" customFormat="1" ht="20.25" customHeight="1">
      <c r="A11" s="5"/>
      <c r="B11" s="77" t="s">
        <v>24</v>
      </c>
      <c r="C11" s="14">
        <v>7600445</v>
      </c>
      <c r="D11" s="47"/>
      <c r="E11" s="49"/>
      <c r="F11" s="13">
        <f t="shared" si="0"/>
        <v>7600445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27992453</v>
      </c>
      <c r="D17" s="32"/>
      <c r="E17" s="50">
        <f>SUM(E7:E16)</f>
        <v>3063060</v>
      </c>
      <c r="F17" s="25">
        <f t="shared" si="0"/>
        <v>31055513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42282369</v>
      </c>
      <c r="D28" s="64"/>
      <c r="E28" s="65">
        <f>E17</f>
        <v>3063060</v>
      </c>
      <c r="F28" s="66">
        <f>F17+F27</f>
        <v>45345429</v>
      </c>
    </row>
    <row r="29" spans="1:10" s="3" customFormat="1" ht="20.25" customHeight="1">
      <c r="A29" s="18" t="s">
        <v>8</v>
      </c>
      <c r="B29" s="6" t="s">
        <v>28</v>
      </c>
      <c r="C29" s="14">
        <v>59507</v>
      </c>
      <c r="D29" s="33"/>
      <c r="E29" s="31"/>
      <c r="F29" s="40">
        <f t="shared" ref="F29:F34" si="2">SUM(C29:E29)</f>
        <v>59507</v>
      </c>
    </row>
    <row r="30" spans="1:10" s="3" customFormat="1" ht="20.25" customHeight="1">
      <c r="A30" s="5"/>
      <c r="B30" s="6" t="s">
        <v>20</v>
      </c>
      <c r="C30" s="14">
        <v>2291161</v>
      </c>
      <c r="D30" s="30"/>
      <c r="E30" s="28"/>
      <c r="F30" s="13">
        <f t="shared" si="2"/>
        <v>2291161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2466329</v>
      </c>
      <c r="D35" s="89"/>
      <c r="E35" s="90"/>
      <c r="F35" s="91">
        <f>SUM(F29:F34)</f>
        <v>2466329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244837</v>
      </c>
      <c r="D40" s="197">
        <f>E41-E39</f>
        <v>303859</v>
      </c>
      <c r="E40" s="198"/>
      <c r="F40" s="60">
        <f>SUM(C40:D40)</f>
        <v>548696</v>
      </c>
    </row>
    <row r="41" spans="1:10" ht="20.25" customHeight="1" thickTop="1" thickBot="1">
      <c r="A41" s="5"/>
      <c r="B41" s="8" t="s">
        <v>27</v>
      </c>
      <c r="C41" s="55">
        <f>C28-C35</f>
        <v>39816040</v>
      </c>
      <c r="D41" s="34"/>
      <c r="E41" s="44">
        <f>E28-E35</f>
        <v>3063060</v>
      </c>
      <c r="F41" s="26">
        <f>SUM(C41:E41)</f>
        <v>42879100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45345429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7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78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129305</v>
      </c>
      <c r="D7" s="47"/>
      <c r="E7" s="49">
        <v>100188</v>
      </c>
      <c r="F7" s="13">
        <f t="shared" ref="F7:F17" si="0">C7+E7</f>
        <v>229493</v>
      </c>
    </row>
    <row r="8" spans="1:7" s="3" customFormat="1" ht="20.25" customHeight="1">
      <c r="A8" s="5"/>
      <c r="B8" s="6" t="s">
        <v>15</v>
      </c>
      <c r="C8" s="14">
        <v>8329832</v>
      </c>
      <c r="D8" s="47"/>
      <c r="E8" s="49">
        <v>2896637</v>
      </c>
      <c r="F8" s="13">
        <f t="shared" si="0"/>
        <v>11226469</v>
      </c>
    </row>
    <row r="9" spans="1:7" s="3" customFormat="1" ht="20.25" customHeight="1">
      <c r="A9" s="5"/>
      <c r="B9" s="6" t="s">
        <v>19</v>
      </c>
      <c r="C9" s="14">
        <v>7525148</v>
      </c>
      <c r="D9" s="47"/>
      <c r="E9" s="49"/>
      <c r="F9" s="13">
        <f t="shared" si="0"/>
        <v>7525148</v>
      </c>
    </row>
    <row r="10" spans="1:7" s="3" customFormat="1" ht="20.25" customHeight="1">
      <c r="A10" s="5"/>
      <c r="B10" s="6" t="s">
        <v>26</v>
      </c>
      <c r="C10" s="14">
        <v>4981263</v>
      </c>
      <c r="D10" s="47"/>
      <c r="E10" s="49"/>
      <c r="F10" s="13">
        <f t="shared" si="0"/>
        <v>4981263</v>
      </c>
    </row>
    <row r="11" spans="1:7" s="3" customFormat="1" ht="20.25" customHeight="1">
      <c r="A11" s="5"/>
      <c r="B11" s="77" t="s">
        <v>24</v>
      </c>
      <c r="C11" s="14">
        <v>8079205</v>
      </c>
      <c r="D11" s="47"/>
      <c r="E11" s="49"/>
      <c r="F11" s="13">
        <f t="shared" si="0"/>
        <v>8079205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29046621</v>
      </c>
      <c r="D17" s="32"/>
      <c r="E17" s="50">
        <f>SUM(E7:E16)</f>
        <v>2996825</v>
      </c>
      <c r="F17" s="25">
        <f t="shared" si="0"/>
        <v>32043446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43336537</v>
      </c>
      <c r="D28" s="64"/>
      <c r="E28" s="65">
        <f>E17</f>
        <v>2996825</v>
      </c>
      <c r="F28" s="66">
        <f>F17+F27</f>
        <v>46333362</v>
      </c>
    </row>
    <row r="29" spans="1:10" s="3" customFormat="1" ht="20.25" customHeight="1">
      <c r="A29" s="18" t="s">
        <v>8</v>
      </c>
      <c r="B29" s="6" t="s">
        <v>28</v>
      </c>
      <c r="C29" s="14">
        <v>69642</v>
      </c>
      <c r="D29" s="33"/>
      <c r="E29" s="31"/>
      <c r="F29" s="40">
        <f t="shared" ref="F29:F34" si="2">SUM(C29:E29)</f>
        <v>69642</v>
      </c>
    </row>
    <row r="30" spans="1:10" s="3" customFormat="1" ht="20.25" customHeight="1">
      <c r="A30" s="5"/>
      <c r="B30" s="6" t="s">
        <v>20</v>
      </c>
      <c r="C30" s="14">
        <v>2676860</v>
      </c>
      <c r="D30" s="30"/>
      <c r="E30" s="28"/>
      <c r="F30" s="13">
        <f t="shared" si="2"/>
        <v>2676860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2862163</v>
      </c>
      <c r="D35" s="89"/>
      <c r="E35" s="90"/>
      <c r="F35" s="91">
        <f>SUM(F29:F34)</f>
        <v>2862163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903171</v>
      </c>
      <c r="D40" s="197">
        <f>E41-E39</f>
        <v>237624</v>
      </c>
      <c r="E40" s="198"/>
      <c r="F40" s="60">
        <f>SUM(C40:D40)</f>
        <v>1140795</v>
      </c>
    </row>
    <row r="41" spans="1:10" ht="20.25" customHeight="1" thickTop="1" thickBot="1">
      <c r="A41" s="5"/>
      <c r="B41" s="8" t="s">
        <v>27</v>
      </c>
      <c r="C41" s="55">
        <f>C28-C35</f>
        <v>40474374</v>
      </c>
      <c r="D41" s="34"/>
      <c r="E41" s="44">
        <f>E28-E35</f>
        <v>2996825</v>
      </c>
      <c r="F41" s="26">
        <f>SUM(C41:E41)</f>
        <v>43471199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46333362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2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79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182031</v>
      </c>
      <c r="D7" s="47"/>
      <c r="E7" s="49">
        <v>115505</v>
      </c>
      <c r="F7" s="13">
        <f t="shared" ref="F7:F17" si="0">C7+E7</f>
        <v>297536</v>
      </c>
    </row>
    <row r="8" spans="1:7" s="3" customFormat="1" ht="20.25" customHeight="1">
      <c r="A8" s="5"/>
      <c r="B8" s="6" t="s">
        <v>15</v>
      </c>
      <c r="C8" s="14">
        <v>7892044</v>
      </c>
      <c r="D8" s="47"/>
      <c r="E8" s="49">
        <v>2822891</v>
      </c>
      <c r="F8" s="13">
        <f t="shared" si="0"/>
        <v>10714935</v>
      </c>
    </row>
    <row r="9" spans="1:7" s="3" customFormat="1" ht="20.25" customHeight="1">
      <c r="A9" s="5"/>
      <c r="B9" s="6" t="s">
        <v>19</v>
      </c>
      <c r="C9" s="14">
        <v>8237908</v>
      </c>
      <c r="D9" s="47"/>
      <c r="E9" s="49"/>
      <c r="F9" s="13">
        <f t="shared" si="0"/>
        <v>8237908</v>
      </c>
    </row>
    <row r="10" spans="1:7" s="3" customFormat="1" ht="20.25" customHeight="1">
      <c r="A10" s="5"/>
      <c r="B10" s="6" t="s">
        <v>26</v>
      </c>
      <c r="C10" s="14">
        <v>5081263</v>
      </c>
      <c r="D10" s="47"/>
      <c r="E10" s="49"/>
      <c r="F10" s="13">
        <f t="shared" si="0"/>
        <v>5081263</v>
      </c>
    </row>
    <row r="11" spans="1:7" s="3" customFormat="1" ht="20.25" customHeight="1">
      <c r="A11" s="5"/>
      <c r="B11" s="77" t="s">
        <v>24</v>
      </c>
      <c r="C11" s="14">
        <v>7939009</v>
      </c>
      <c r="D11" s="47"/>
      <c r="E11" s="49"/>
      <c r="F11" s="13">
        <f t="shared" si="0"/>
        <v>7939009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29334123</v>
      </c>
      <c r="D17" s="32"/>
      <c r="E17" s="50">
        <f>SUM(E7:E16)</f>
        <v>2938396</v>
      </c>
      <c r="F17" s="25">
        <f t="shared" si="0"/>
        <v>32272519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43624039</v>
      </c>
      <c r="D28" s="64"/>
      <c r="E28" s="65">
        <f>E17</f>
        <v>2938396</v>
      </c>
      <c r="F28" s="66">
        <f>F17+F27</f>
        <v>46562435</v>
      </c>
    </row>
    <row r="29" spans="1:10" s="3" customFormat="1" ht="20.25" customHeight="1">
      <c r="A29" s="18" t="s">
        <v>8</v>
      </c>
      <c r="B29" s="6" t="s">
        <v>28</v>
      </c>
      <c r="C29" s="14">
        <v>19061</v>
      </c>
      <c r="D29" s="33"/>
      <c r="E29" s="31"/>
      <c r="F29" s="40">
        <f t="shared" ref="F29:F34" si="2">SUM(C29:E29)</f>
        <v>19061</v>
      </c>
    </row>
    <row r="30" spans="1:10" s="3" customFormat="1" ht="20.25" customHeight="1">
      <c r="A30" s="5"/>
      <c r="B30" s="6" t="s">
        <v>20</v>
      </c>
      <c r="C30" s="14">
        <v>2689011</v>
      </c>
      <c r="D30" s="30"/>
      <c r="E30" s="28"/>
      <c r="F30" s="13">
        <f t="shared" si="2"/>
        <v>2689011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2823733</v>
      </c>
      <c r="D35" s="89"/>
      <c r="E35" s="90"/>
      <c r="F35" s="91">
        <f>SUM(F29:F34)</f>
        <v>2823733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1229103</v>
      </c>
      <c r="D40" s="197">
        <f>E41-E39</f>
        <v>179195</v>
      </c>
      <c r="E40" s="198"/>
      <c r="F40" s="60">
        <f>SUM(C40:D40)</f>
        <v>1408298</v>
      </c>
    </row>
    <row r="41" spans="1:10" ht="20.25" customHeight="1" thickTop="1" thickBot="1">
      <c r="A41" s="5"/>
      <c r="B41" s="8" t="s">
        <v>27</v>
      </c>
      <c r="C41" s="55">
        <f>C28-C35</f>
        <v>40800306</v>
      </c>
      <c r="D41" s="34"/>
      <c r="E41" s="44">
        <f>E28-E35</f>
        <v>2938396</v>
      </c>
      <c r="F41" s="26">
        <f>SUM(C41:E41)</f>
        <v>43738702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46562435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8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80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251612</v>
      </c>
      <c r="D7" s="47"/>
      <c r="E7" s="49">
        <v>35505</v>
      </c>
      <c r="F7" s="13">
        <f t="shared" ref="F7:F17" si="0">C7+E7</f>
        <v>287117</v>
      </c>
    </row>
    <row r="8" spans="1:7" s="3" customFormat="1" ht="20.25" customHeight="1">
      <c r="A8" s="5"/>
      <c r="B8" s="6" t="s">
        <v>15</v>
      </c>
      <c r="C8" s="14">
        <v>7405691</v>
      </c>
      <c r="D8" s="47"/>
      <c r="E8" s="49">
        <v>2829891</v>
      </c>
      <c r="F8" s="13">
        <f t="shared" si="0"/>
        <v>10235582</v>
      </c>
    </row>
    <row r="9" spans="1:7" s="3" customFormat="1" ht="20.25" customHeight="1">
      <c r="A9" s="5"/>
      <c r="B9" s="6" t="s">
        <v>19</v>
      </c>
      <c r="C9" s="14">
        <v>8822717</v>
      </c>
      <c r="D9" s="47"/>
      <c r="E9" s="49"/>
      <c r="F9" s="13">
        <f t="shared" si="0"/>
        <v>8822717</v>
      </c>
    </row>
    <row r="10" spans="1:7" s="3" customFormat="1" ht="20.25" customHeight="1">
      <c r="A10" s="5"/>
      <c r="B10" s="6" t="s">
        <v>26</v>
      </c>
      <c r="C10" s="14">
        <v>4933295</v>
      </c>
      <c r="D10" s="47"/>
      <c r="E10" s="49"/>
      <c r="F10" s="13">
        <f t="shared" si="0"/>
        <v>4933295</v>
      </c>
    </row>
    <row r="11" spans="1:7" s="3" customFormat="1" ht="20.25" customHeight="1">
      <c r="A11" s="5"/>
      <c r="B11" s="77" t="s">
        <v>24</v>
      </c>
      <c r="C11" s="14">
        <v>7631066</v>
      </c>
      <c r="D11" s="47"/>
      <c r="E11" s="49"/>
      <c r="F11" s="13">
        <f t="shared" si="0"/>
        <v>7631066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29046869</v>
      </c>
      <c r="D17" s="32"/>
      <c r="E17" s="50">
        <f>SUM(E7:E16)</f>
        <v>2865396</v>
      </c>
      <c r="F17" s="25">
        <f t="shared" si="0"/>
        <v>31912265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43336785</v>
      </c>
      <c r="D28" s="64"/>
      <c r="E28" s="65">
        <f>E17</f>
        <v>2865396</v>
      </c>
      <c r="F28" s="66">
        <f>F17+F27</f>
        <v>46202181</v>
      </c>
    </row>
    <row r="29" spans="1:10" s="3" customFormat="1" ht="20.25" customHeight="1">
      <c r="A29" s="18" t="s">
        <v>8</v>
      </c>
      <c r="B29" s="6" t="s">
        <v>28</v>
      </c>
      <c r="C29" s="14">
        <v>47135</v>
      </c>
      <c r="D29" s="33"/>
      <c r="E29" s="31"/>
      <c r="F29" s="40">
        <f t="shared" ref="F29:F34" si="2">SUM(C29:E29)</f>
        <v>47135</v>
      </c>
    </row>
    <row r="30" spans="1:10" s="3" customFormat="1" ht="20.25" customHeight="1">
      <c r="A30" s="5"/>
      <c r="B30" s="6" t="s">
        <v>20</v>
      </c>
      <c r="C30" s="14">
        <v>2427942</v>
      </c>
      <c r="D30" s="30"/>
      <c r="E30" s="28"/>
      <c r="F30" s="13">
        <f t="shared" si="2"/>
        <v>2427942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2590738</v>
      </c>
      <c r="D35" s="89"/>
      <c r="E35" s="90"/>
      <c r="F35" s="91">
        <f>SUM(F29:F34)</f>
        <v>2590738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1174844</v>
      </c>
      <c r="D40" s="197">
        <f>E41-E39</f>
        <v>106195</v>
      </c>
      <c r="E40" s="198"/>
      <c r="F40" s="60">
        <f>SUM(C40:D40)</f>
        <v>1281039</v>
      </c>
    </row>
    <row r="41" spans="1:10" ht="20.25" customHeight="1" thickTop="1" thickBot="1">
      <c r="A41" s="5"/>
      <c r="B41" s="8" t="s">
        <v>27</v>
      </c>
      <c r="C41" s="55">
        <f>C28-C35</f>
        <v>40746047</v>
      </c>
      <c r="D41" s="34"/>
      <c r="E41" s="44">
        <f>E28-E35</f>
        <v>2865396</v>
      </c>
      <c r="F41" s="26">
        <f>SUM(C41:E41)</f>
        <v>43611443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46202181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19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285573</v>
      </c>
      <c r="D7" s="47"/>
      <c r="E7" s="49">
        <v>85261</v>
      </c>
      <c r="F7" s="13">
        <f t="shared" ref="F7:F15" si="0">C7+E7</f>
        <v>370834</v>
      </c>
    </row>
    <row r="8" spans="1:7" s="3" customFormat="1" ht="20.25" customHeight="1">
      <c r="A8" s="5"/>
      <c r="B8" s="6" t="s">
        <v>15</v>
      </c>
      <c r="C8" s="14">
        <v>6956004</v>
      </c>
      <c r="D8" s="47"/>
      <c r="E8" s="49">
        <v>4021388</v>
      </c>
      <c r="F8" s="13">
        <f t="shared" si="0"/>
        <v>10977392</v>
      </c>
    </row>
    <row r="9" spans="1:7" s="3" customFormat="1" ht="20.25" customHeight="1">
      <c r="A9" s="5"/>
      <c r="B9" s="6" t="s">
        <v>19</v>
      </c>
      <c r="C9" s="14">
        <v>3313689</v>
      </c>
      <c r="D9" s="47"/>
      <c r="E9" s="49"/>
      <c r="F9" s="13">
        <f t="shared" si="0"/>
        <v>3313689</v>
      </c>
    </row>
    <row r="10" spans="1:7" s="3" customFormat="1" ht="20.25" customHeight="1">
      <c r="A10" s="5"/>
      <c r="B10" s="6" t="s">
        <v>26</v>
      </c>
      <c r="C10" s="14">
        <v>2979541</v>
      </c>
      <c r="D10" s="47"/>
      <c r="E10" s="49"/>
      <c r="F10" s="13">
        <f t="shared" si="0"/>
        <v>2979541</v>
      </c>
    </row>
    <row r="11" spans="1:7" s="3" customFormat="1" ht="20.25" customHeight="1">
      <c r="A11" s="5"/>
      <c r="B11" s="77" t="s">
        <v>24</v>
      </c>
      <c r="C11" s="14">
        <v>8210409</v>
      </c>
      <c r="D11" s="47"/>
      <c r="E11" s="49"/>
      <c r="F11" s="13">
        <f t="shared" si="0"/>
        <v>8210409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43</v>
      </c>
      <c r="C13" s="14">
        <v>6300</v>
      </c>
      <c r="D13" s="47"/>
      <c r="E13" s="49"/>
      <c r="F13" s="13">
        <f>C13+E13</f>
        <v>6300</v>
      </c>
    </row>
    <row r="14" spans="1:7" s="3" customFormat="1" ht="20.25" customHeight="1">
      <c r="A14" s="5"/>
      <c r="B14" s="76" t="s">
        <v>35</v>
      </c>
      <c r="C14" s="72">
        <v>0</v>
      </c>
      <c r="D14" s="75"/>
      <c r="E14" s="74">
        <v>283</v>
      </c>
      <c r="F14" s="73">
        <f>C14+E14</f>
        <v>283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21787516</v>
      </c>
      <c r="D15" s="32"/>
      <c r="E15" s="50">
        <f>SUM(E7:E14)</f>
        <v>4106932</v>
      </c>
      <c r="F15" s="25">
        <f t="shared" si="0"/>
        <v>25894448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38536439</v>
      </c>
      <c r="D26" s="64"/>
      <c r="E26" s="65">
        <f>E15</f>
        <v>4106932</v>
      </c>
      <c r="F26" s="66">
        <f>F15+F25</f>
        <v>42643371</v>
      </c>
    </row>
    <row r="27" spans="1:10" s="3" customFormat="1" ht="20.25" customHeight="1">
      <c r="A27" s="18" t="s">
        <v>8</v>
      </c>
      <c r="B27" s="6" t="s">
        <v>28</v>
      </c>
      <c r="C27" s="14">
        <v>109256</v>
      </c>
      <c r="D27" s="33"/>
      <c r="E27" s="31"/>
      <c r="F27" s="40">
        <f t="shared" ref="F27:F32" si="1">SUM(C27:E27)</f>
        <v>109256</v>
      </c>
    </row>
    <row r="28" spans="1:10" s="3" customFormat="1" ht="20.25" customHeight="1">
      <c r="A28" s="5"/>
      <c r="B28" s="6" t="s">
        <v>20</v>
      </c>
      <c r="C28" s="14">
        <v>2697636</v>
      </c>
      <c r="D28" s="30"/>
      <c r="E28" s="28"/>
      <c r="F28" s="13">
        <f t="shared" si="1"/>
        <v>2697636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2854568</v>
      </c>
      <c r="D33" s="64"/>
      <c r="E33" s="71"/>
      <c r="F33" s="54">
        <f>SUM(F27:F32)</f>
        <v>2854568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284006</v>
      </c>
      <c r="D35" s="59"/>
      <c r="E35" s="58">
        <f>E26-E34</f>
        <v>310567</v>
      </c>
      <c r="F35" s="60">
        <f>SUM(C35:E35)</f>
        <v>594573</v>
      </c>
    </row>
    <row r="36" spans="1:7" s="3" customFormat="1" ht="20.25" customHeight="1" thickTop="1" thickBot="1">
      <c r="A36" s="5"/>
      <c r="B36" s="8" t="s">
        <v>27</v>
      </c>
      <c r="C36" s="55">
        <f>C26-C33</f>
        <v>35681871</v>
      </c>
      <c r="D36" s="34"/>
      <c r="E36" s="44">
        <f>E26-E33</f>
        <v>4106932</v>
      </c>
      <c r="F36" s="26">
        <f>SUM(C36:E36)</f>
        <v>39788803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42643371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19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81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135704</v>
      </c>
      <c r="D7" s="47"/>
      <c r="E7" s="49">
        <v>104966</v>
      </c>
      <c r="F7" s="13">
        <f t="shared" ref="F7:F17" si="0">C7+E7</f>
        <v>240670</v>
      </c>
    </row>
    <row r="8" spans="1:7" s="3" customFormat="1" ht="20.25" customHeight="1">
      <c r="A8" s="5"/>
      <c r="B8" s="6" t="s">
        <v>15</v>
      </c>
      <c r="C8" s="14">
        <v>6024716</v>
      </c>
      <c r="D8" s="47"/>
      <c r="E8" s="49">
        <v>2712416</v>
      </c>
      <c r="F8" s="13">
        <f t="shared" si="0"/>
        <v>8737132</v>
      </c>
    </row>
    <row r="9" spans="1:7" s="3" customFormat="1" ht="20.25" customHeight="1">
      <c r="A9" s="5"/>
      <c r="B9" s="6" t="s">
        <v>19</v>
      </c>
      <c r="C9" s="14">
        <v>9380874</v>
      </c>
      <c r="D9" s="47"/>
      <c r="E9" s="49"/>
      <c r="F9" s="13">
        <f t="shared" si="0"/>
        <v>9380874</v>
      </c>
    </row>
    <row r="10" spans="1:7" s="3" customFormat="1" ht="20.25" customHeight="1">
      <c r="A10" s="5"/>
      <c r="B10" s="6" t="s">
        <v>26</v>
      </c>
      <c r="C10" s="14">
        <v>5033295</v>
      </c>
      <c r="D10" s="47"/>
      <c r="E10" s="49"/>
      <c r="F10" s="13">
        <f t="shared" si="0"/>
        <v>5033295</v>
      </c>
    </row>
    <row r="11" spans="1:7" s="3" customFormat="1" ht="20.25" customHeight="1">
      <c r="A11" s="5"/>
      <c r="B11" s="77" t="s">
        <v>24</v>
      </c>
      <c r="C11" s="14">
        <v>7554484</v>
      </c>
      <c r="D11" s="47"/>
      <c r="E11" s="49"/>
      <c r="F11" s="13">
        <f t="shared" si="0"/>
        <v>7554484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28131251</v>
      </c>
      <c r="D17" s="32"/>
      <c r="E17" s="50">
        <f>SUM(E7:E16)</f>
        <v>2817382</v>
      </c>
      <c r="F17" s="25">
        <f t="shared" si="0"/>
        <v>30948633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42421167</v>
      </c>
      <c r="D28" s="64"/>
      <c r="E28" s="65">
        <f>E17</f>
        <v>2817382</v>
      </c>
      <c r="F28" s="66">
        <f>F17+F27</f>
        <v>45238549</v>
      </c>
    </row>
    <row r="29" spans="1:10" s="3" customFormat="1" ht="20.25" customHeight="1">
      <c r="A29" s="18" t="s">
        <v>8</v>
      </c>
      <c r="B29" s="6" t="s">
        <v>28</v>
      </c>
      <c r="C29" s="14">
        <v>67255</v>
      </c>
      <c r="D29" s="33"/>
      <c r="E29" s="31"/>
      <c r="F29" s="40">
        <f t="shared" ref="F29:F34" si="2">SUM(C29:E29)</f>
        <v>67255</v>
      </c>
    </row>
    <row r="30" spans="1:10" s="3" customFormat="1" ht="20.25" customHeight="1">
      <c r="A30" s="5"/>
      <c r="B30" s="6" t="s">
        <v>20</v>
      </c>
      <c r="C30" s="14">
        <v>2425332</v>
      </c>
      <c r="D30" s="30"/>
      <c r="E30" s="28"/>
      <c r="F30" s="13">
        <f t="shared" si="2"/>
        <v>2425332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2608248</v>
      </c>
      <c r="D35" s="89"/>
      <c r="E35" s="90"/>
      <c r="F35" s="91">
        <f>SUM(F29:F34)</f>
        <v>2608248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241716</v>
      </c>
      <c r="D40" s="197">
        <f>E41-E39</f>
        <v>58181</v>
      </c>
      <c r="E40" s="198"/>
      <c r="F40" s="60">
        <f>SUM(C40:D40)</f>
        <v>299897</v>
      </c>
    </row>
    <row r="41" spans="1:10" ht="20.25" customHeight="1" thickTop="1" thickBot="1">
      <c r="A41" s="5"/>
      <c r="B41" s="8" t="s">
        <v>27</v>
      </c>
      <c r="C41" s="55">
        <f>C28-C35</f>
        <v>39812919</v>
      </c>
      <c r="D41" s="34"/>
      <c r="E41" s="44">
        <f>E28-E35</f>
        <v>2817382</v>
      </c>
      <c r="F41" s="26">
        <f>SUM(C41:E41)</f>
        <v>42630301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45238549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15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82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234167</v>
      </c>
      <c r="D7" s="47"/>
      <c r="E7" s="49">
        <v>64966</v>
      </c>
      <c r="F7" s="13">
        <f t="shared" ref="F7:F17" si="0">C7+E7</f>
        <v>299133</v>
      </c>
    </row>
    <row r="8" spans="1:7" s="3" customFormat="1" ht="20.25" customHeight="1">
      <c r="A8" s="5"/>
      <c r="B8" s="6" t="s">
        <v>15</v>
      </c>
      <c r="C8" s="14">
        <v>5544351</v>
      </c>
      <c r="D8" s="47"/>
      <c r="E8" s="49">
        <v>2719863</v>
      </c>
      <c r="F8" s="13">
        <f t="shared" si="0"/>
        <v>8264214</v>
      </c>
    </row>
    <row r="9" spans="1:7" s="3" customFormat="1" ht="20.25" customHeight="1">
      <c r="A9" s="5"/>
      <c r="B9" s="6" t="s">
        <v>19</v>
      </c>
      <c r="C9" s="14">
        <v>9917913</v>
      </c>
      <c r="D9" s="47"/>
      <c r="E9" s="49"/>
      <c r="F9" s="13">
        <f t="shared" si="0"/>
        <v>9917913</v>
      </c>
    </row>
    <row r="10" spans="1:7" s="3" customFormat="1" ht="20.25" customHeight="1">
      <c r="A10" s="5"/>
      <c r="B10" s="6" t="s">
        <v>26</v>
      </c>
      <c r="C10" s="14">
        <v>5133295</v>
      </c>
      <c r="D10" s="47"/>
      <c r="E10" s="49"/>
      <c r="F10" s="13">
        <f t="shared" si="0"/>
        <v>5133295</v>
      </c>
    </row>
    <row r="11" spans="1:7" s="3" customFormat="1" ht="20.25" customHeight="1">
      <c r="A11" s="5"/>
      <c r="B11" s="77" t="s">
        <v>24</v>
      </c>
      <c r="C11" s="14">
        <v>7494601</v>
      </c>
      <c r="D11" s="47"/>
      <c r="E11" s="49"/>
      <c r="F11" s="13">
        <f t="shared" si="0"/>
        <v>7494601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1240</v>
      </c>
      <c r="D13" s="47"/>
      <c r="E13" s="49"/>
      <c r="F13" s="13">
        <f>C13+E13</f>
        <v>1240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8</v>
      </c>
      <c r="D16" s="75"/>
      <c r="E16" s="74"/>
      <c r="F16" s="73">
        <f>C16+E16</f>
        <v>8</v>
      </c>
    </row>
    <row r="17" spans="1:10" s="3" customFormat="1" ht="20.25" customHeight="1">
      <c r="A17" s="5"/>
      <c r="B17" s="7" t="s">
        <v>11</v>
      </c>
      <c r="C17" s="17">
        <f>SUM(C7:C16)</f>
        <v>28325575</v>
      </c>
      <c r="D17" s="32"/>
      <c r="E17" s="50">
        <f>SUM(E7:E16)</f>
        <v>2784829</v>
      </c>
      <c r="F17" s="25">
        <f t="shared" si="0"/>
        <v>31110404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42615491</v>
      </c>
      <c r="D28" s="64"/>
      <c r="E28" s="65">
        <f>E17</f>
        <v>2784829</v>
      </c>
      <c r="F28" s="66">
        <f>F17+F27</f>
        <v>45400320</v>
      </c>
    </row>
    <row r="29" spans="1:10" s="3" customFormat="1" ht="20.25" customHeight="1">
      <c r="A29" s="18" t="s">
        <v>8</v>
      </c>
      <c r="B29" s="6" t="s">
        <v>28</v>
      </c>
      <c r="C29" s="14">
        <v>65206</v>
      </c>
      <c r="D29" s="33"/>
      <c r="E29" s="31"/>
      <c r="F29" s="40">
        <f t="shared" ref="F29:F34" si="2">SUM(C29:E29)</f>
        <v>65206</v>
      </c>
    </row>
    <row r="30" spans="1:10" s="3" customFormat="1" ht="20.25" customHeight="1">
      <c r="A30" s="5"/>
      <c r="B30" s="6" t="s">
        <v>20</v>
      </c>
      <c r="C30" s="14">
        <v>2379751</v>
      </c>
      <c r="D30" s="30"/>
      <c r="E30" s="28"/>
      <c r="F30" s="13">
        <f t="shared" si="2"/>
        <v>2379751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55661</v>
      </c>
      <c r="D32" s="30"/>
      <c r="E32" s="28"/>
      <c r="F32" s="13">
        <f t="shared" si="2"/>
        <v>55661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2560618</v>
      </c>
      <c r="D35" s="89"/>
      <c r="E35" s="90"/>
      <c r="F35" s="91">
        <f>SUM(F29:F34)</f>
        <v>2560618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483670</v>
      </c>
      <c r="D40" s="197">
        <f>E41-E39</f>
        <v>25628</v>
      </c>
      <c r="E40" s="198"/>
      <c r="F40" s="60">
        <f>SUM(C40:D40)</f>
        <v>509298</v>
      </c>
    </row>
    <row r="41" spans="1:10" ht="20.25" customHeight="1" thickTop="1" thickBot="1">
      <c r="A41" s="5"/>
      <c r="B41" s="8" t="s">
        <v>27</v>
      </c>
      <c r="C41" s="55">
        <f>C28-C35</f>
        <v>40054873</v>
      </c>
      <c r="D41" s="34"/>
      <c r="E41" s="44">
        <f>E28-E35</f>
        <v>2784829</v>
      </c>
      <c r="F41" s="26">
        <f>SUM(C41:E41)</f>
        <v>42839702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45400320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17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83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169478</v>
      </c>
      <c r="D7" s="47"/>
      <c r="E7" s="49">
        <v>21322</v>
      </c>
      <c r="F7" s="13">
        <f t="shared" ref="F7:F17" si="0">C7+E7</f>
        <v>190800</v>
      </c>
    </row>
    <row r="8" spans="1:7" s="3" customFormat="1" ht="20.25" customHeight="1">
      <c r="A8" s="5"/>
      <c r="B8" s="6" t="s">
        <v>15</v>
      </c>
      <c r="C8" s="14">
        <v>6203869</v>
      </c>
      <c r="D8" s="47"/>
      <c r="E8" s="49">
        <v>2726875</v>
      </c>
      <c r="F8" s="13">
        <f t="shared" si="0"/>
        <v>8930744</v>
      </c>
    </row>
    <row r="9" spans="1:7" s="3" customFormat="1" ht="20.25" customHeight="1">
      <c r="A9" s="5"/>
      <c r="B9" s="6" t="s">
        <v>19</v>
      </c>
      <c r="C9" s="14">
        <v>10472436</v>
      </c>
      <c r="D9" s="47"/>
      <c r="E9" s="49"/>
      <c r="F9" s="13">
        <f t="shared" si="0"/>
        <v>10472436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7734695</v>
      </c>
      <c r="D11" s="47"/>
      <c r="E11" s="49"/>
      <c r="F11" s="13">
        <f t="shared" si="0"/>
        <v>7734695</v>
      </c>
    </row>
    <row r="12" spans="1:7" s="3" customFormat="1" ht="20.25" customHeight="1">
      <c r="A12" s="5"/>
      <c r="B12" s="6" t="s">
        <v>33</v>
      </c>
      <c r="C12" s="37"/>
      <c r="D12" s="47"/>
      <c r="E12" s="49"/>
      <c r="F12" s="13">
        <f t="shared" si="0"/>
        <v>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 t="s">
        <v>62</v>
      </c>
      <c r="C14" s="14">
        <v>0</v>
      </c>
      <c r="D14" s="47"/>
      <c r="E14" s="49"/>
      <c r="F14" s="13">
        <f>C14+E14</f>
        <v>0</v>
      </c>
    </row>
    <row r="15" spans="1:7" s="3" customFormat="1" ht="20.25" customHeight="1">
      <c r="A15" s="5"/>
      <c r="B15" s="6" t="s">
        <v>51</v>
      </c>
      <c r="C15" s="14">
        <v>0</v>
      </c>
      <c r="D15" s="47"/>
      <c r="E15" s="49"/>
      <c r="F15" s="13">
        <f>C15+E15</f>
        <v>0</v>
      </c>
    </row>
    <row r="16" spans="1:7" s="3" customFormat="1" ht="20.25" customHeight="1">
      <c r="A16" s="5"/>
      <c r="B16" s="76" t="s">
        <v>35</v>
      </c>
      <c r="C16" s="72">
        <v>14</v>
      </c>
      <c r="D16" s="75"/>
      <c r="E16" s="74"/>
      <c r="F16" s="73">
        <f>C16+E16</f>
        <v>14</v>
      </c>
    </row>
    <row r="17" spans="1:10" s="3" customFormat="1" ht="20.25" customHeight="1">
      <c r="A17" s="5"/>
      <c r="B17" s="7" t="s">
        <v>11</v>
      </c>
      <c r="C17" s="17">
        <f>SUM(C7:C16)</f>
        <v>29816288</v>
      </c>
      <c r="D17" s="32"/>
      <c r="E17" s="50">
        <f>SUM(E7:E16)</f>
        <v>2748197</v>
      </c>
      <c r="F17" s="25">
        <f t="shared" si="0"/>
        <v>32564485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10145109</v>
      </c>
      <c r="D19" s="30"/>
      <c r="E19" s="28"/>
      <c r="F19" s="13">
        <f t="shared" ref="F19:F26" si="1">SUM(C19:E19)</f>
        <v>10145109</v>
      </c>
      <c r="H19" s="35"/>
    </row>
    <row r="20" spans="1:10" s="3" customFormat="1" ht="20.25" customHeight="1">
      <c r="A20" s="5"/>
      <c r="B20" s="6" t="s">
        <v>30</v>
      </c>
      <c r="C20" s="69">
        <v>984037</v>
      </c>
      <c r="D20" s="30"/>
      <c r="E20" s="39"/>
      <c r="F20" s="13">
        <f t="shared" si="1"/>
        <v>984037</v>
      </c>
      <c r="H20" s="35"/>
    </row>
    <row r="21" spans="1:10" s="3" customFormat="1" ht="20.25" customHeight="1">
      <c r="A21" s="5"/>
      <c r="B21" s="6" t="s">
        <v>16</v>
      </c>
      <c r="C21" s="37">
        <v>2025401</v>
      </c>
      <c r="D21" s="30"/>
      <c r="E21" s="28"/>
      <c r="F21" s="13">
        <f t="shared" si="1"/>
        <v>2025401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 t="s">
        <v>67</v>
      </c>
      <c r="C23" s="37">
        <v>22577</v>
      </c>
      <c r="D23" s="30"/>
      <c r="E23" s="43"/>
      <c r="F23" s="13">
        <f t="shared" si="1"/>
        <v>22577</v>
      </c>
      <c r="H23" s="27"/>
    </row>
    <row r="24" spans="1:10" s="3" customFormat="1" ht="20.25" customHeight="1">
      <c r="A24" s="5"/>
      <c r="B24" s="6" t="s">
        <v>32</v>
      </c>
      <c r="C24" s="69">
        <v>67801</v>
      </c>
      <c r="D24" s="30"/>
      <c r="E24" s="39"/>
      <c r="F24" s="13">
        <f t="shared" si="1"/>
        <v>67801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14289916</v>
      </c>
      <c r="D27" s="61"/>
      <c r="E27" s="31"/>
      <c r="F27" s="40">
        <f>SUM(F18:F26)</f>
        <v>14289916</v>
      </c>
    </row>
    <row r="28" spans="1:10" s="3" customFormat="1" ht="20.25" customHeight="1" thickTop="1">
      <c r="A28" s="5"/>
      <c r="B28" s="62" t="s">
        <v>6</v>
      </c>
      <c r="C28" s="63">
        <f>C17+C27</f>
        <v>44106204</v>
      </c>
      <c r="D28" s="64"/>
      <c r="E28" s="65">
        <f>E17</f>
        <v>2748197</v>
      </c>
      <c r="F28" s="66">
        <f>F17+F27</f>
        <v>46854401</v>
      </c>
    </row>
    <row r="29" spans="1:10" s="3" customFormat="1" ht="20.25" customHeight="1">
      <c r="A29" s="18" t="s">
        <v>8</v>
      </c>
      <c r="B29" s="6" t="s">
        <v>28</v>
      </c>
      <c r="C29" s="14">
        <v>70143</v>
      </c>
      <c r="D29" s="33"/>
      <c r="E29" s="31"/>
      <c r="F29" s="40">
        <f t="shared" ref="F29:F34" si="2">SUM(C29:E29)</f>
        <v>70143</v>
      </c>
    </row>
    <row r="30" spans="1:10" s="3" customFormat="1" ht="20.25" customHeight="1">
      <c r="A30" s="5"/>
      <c r="B30" s="6" t="s">
        <v>20</v>
      </c>
      <c r="C30" s="14">
        <v>2708171</v>
      </c>
      <c r="D30" s="30"/>
      <c r="E30" s="28"/>
      <c r="F30" s="13">
        <f t="shared" si="2"/>
        <v>2708171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/>
      <c r="C34" s="45"/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2884722</v>
      </c>
      <c r="D35" s="89"/>
      <c r="E35" s="90"/>
      <c r="F35" s="91">
        <f>SUM(F29:F34)</f>
        <v>2884722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>
      <c r="A37" s="80"/>
      <c r="B37" s="80"/>
      <c r="C37" s="95"/>
      <c r="D37" s="95"/>
      <c r="E37" s="96"/>
      <c r="F37" s="95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39571203</v>
      </c>
      <c r="D39" s="53"/>
      <c r="E39" s="87">
        <v>2759201</v>
      </c>
      <c r="F39" s="54">
        <f>SUM(C39:E39)</f>
        <v>42330404</v>
      </c>
    </row>
    <row r="40" spans="1:10" ht="20.25" customHeight="1" thickTop="1" thickBot="1">
      <c r="A40" s="5"/>
      <c r="B40" s="57" t="s">
        <v>14</v>
      </c>
      <c r="C40" s="58">
        <f>C41-C39</f>
        <v>1650279</v>
      </c>
      <c r="D40" s="197">
        <f>E41-E39</f>
        <v>-11004</v>
      </c>
      <c r="E40" s="198"/>
      <c r="F40" s="60">
        <f>SUM(C40:D40)</f>
        <v>1639275</v>
      </c>
    </row>
    <row r="41" spans="1:10" ht="20.25" customHeight="1" thickTop="1" thickBot="1">
      <c r="A41" s="5"/>
      <c r="B41" s="8" t="s">
        <v>27</v>
      </c>
      <c r="C41" s="55">
        <f>C28-C35</f>
        <v>41221482</v>
      </c>
      <c r="D41" s="34"/>
      <c r="E41" s="44">
        <f>E28-E35</f>
        <v>2748197</v>
      </c>
      <c r="F41" s="26">
        <f>SUM(C41:E41)</f>
        <v>43969679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85">
        <f>F28</f>
        <v>46854401</v>
      </c>
    </row>
    <row r="43" spans="1:10" ht="20.25" customHeight="1" thickTop="1">
      <c r="A43" s="78"/>
      <c r="B43" s="79"/>
      <c r="C43" s="79"/>
      <c r="D43" s="79"/>
      <c r="E43" s="79"/>
      <c r="F43" s="79"/>
    </row>
    <row r="44" spans="1:10" ht="20.25" customHeight="1">
      <c r="A44" s="80"/>
      <c r="B44" s="80"/>
      <c r="C44" s="101">
        <v>10</v>
      </c>
      <c r="D44" s="80"/>
      <c r="E44" s="80"/>
      <c r="F44" s="80"/>
    </row>
    <row r="45" spans="1:10" ht="20.25" customHeight="1"/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E2"/>
    <mergeCell ref="B3:G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6" zoomScale="90" zoomScaleNormal="90" workbookViewId="0">
      <selection activeCell="F41" sqref="F4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70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16" t="s">
        <v>85</v>
      </c>
      <c r="B3" s="194" t="s">
        <v>83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169478</v>
      </c>
      <c r="D7" s="47"/>
      <c r="E7" s="49">
        <v>21322</v>
      </c>
      <c r="F7" s="13">
        <f t="shared" ref="F7:F17" si="0">C7+E7</f>
        <v>190800</v>
      </c>
    </row>
    <row r="8" spans="1:7" s="3" customFormat="1" ht="20.25" customHeight="1">
      <c r="A8" s="5"/>
      <c r="B8" s="6" t="s">
        <v>15</v>
      </c>
      <c r="C8" s="14">
        <v>6203869</v>
      </c>
      <c r="D8" s="47"/>
      <c r="E8" s="49">
        <v>2726875</v>
      </c>
      <c r="F8" s="13">
        <f t="shared" si="0"/>
        <v>8930744</v>
      </c>
    </row>
    <row r="9" spans="1:7" s="3" customFormat="1" ht="20.25" customHeight="1">
      <c r="A9" s="5"/>
      <c r="B9" s="6" t="s">
        <v>19</v>
      </c>
      <c r="C9" s="14">
        <v>10472436</v>
      </c>
      <c r="D9" s="47"/>
      <c r="E9" s="49"/>
      <c r="F9" s="13">
        <f t="shared" si="0"/>
        <v>10472436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7734695</v>
      </c>
      <c r="D11" s="47"/>
      <c r="E11" s="49"/>
      <c r="F11" s="13">
        <f t="shared" si="0"/>
        <v>7734695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29816274</v>
      </c>
      <c r="D17" s="32"/>
      <c r="E17" s="50">
        <f>SUM(E7:E16)</f>
        <v>2748197</v>
      </c>
      <c r="F17" s="25">
        <f t="shared" si="0"/>
        <v>32564471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42418066</v>
      </c>
      <c r="D28" s="64"/>
      <c r="E28" s="65">
        <f>E17</f>
        <v>2748197</v>
      </c>
      <c r="F28" s="66">
        <f>F17+F27</f>
        <v>45166263</v>
      </c>
    </row>
    <row r="29" spans="1:10" s="3" customFormat="1" ht="20.25" customHeight="1">
      <c r="A29" s="18" t="s">
        <v>8</v>
      </c>
      <c r="B29" s="6" t="s">
        <v>28</v>
      </c>
      <c r="C29" s="14">
        <v>70143</v>
      </c>
      <c r="D29" s="33"/>
      <c r="E29" s="31"/>
      <c r="F29" s="40">
        <f t="shared" ref="F29:F34" si="2">SUM(C29:E29)</f>
        <v>70143</v>
      </c>
    </row>
    <row r="30" spans="1:10" s="3" customFormat="1" ht="20.25" customHeight="1">
      <c r="A30" s="5"/>
      <c r="B30" s="6" t="s">
        <v>20</v>
      </c>
      <c r="C30" s="14">
        <v>2578171</v>
      </c>
      <c r="D30" s="30"/>
      <c r="E30" s="28"/>
      <c r="F30" s="13">
        <f t="shared" si="2"/>
        <v>2578171</v>
      </c>
      <c r="J30" s="70"/>
    </row>
    <row r="31" spans="1:10" s="3" customFormat="1" ht="20.25" customHeight="1">
      <c r="A31" s="5"/>
      <c r="B31" s="6" t="s">
        <v>29</v>
      </c>
      <c r="C31" s="14">
        <v>152700</v>
      </c>
      <c r="D31" s="30"/>
      <c r="E31" s="28"/>
      <c r="F31" s="13">
        <f t="shared" si="2"/>
        <v>152700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130000</v>
      </c>
      <c r="D34" s="30"/>
      <c r="E34" s="28"/>
      <c r="F34" s="13">
        <f t="shared" si="2"/>
        <v>130000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3037422</v>
      </c>
      <c r="D35" s="89"/>
      <c r="E35" s="90"/>
      <c r="F35" s="91">
        <f>SUM(F29:F34)</f>
        <v>3037422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39571203</v>
      </c>
      <c r="D38" s="53"/>
      <c r="E38" s="87">
        <v>2759201</v>
      </c>
      <c r="F38" s="54">
        <f>SUM(C38:E38)</f>
        <v>42330404</v>
      </c>
    </row>
    <row r="39" spans="1:10" ht="20.25" customHeight="1" thickTop="1" thickBot="1">
      <c r="A39" s="5"/>
      <c r="B39" s="57" t="s">
        <v>14</v>
      </c>
      <c r="C39" s="117">
        <f>C40-C38</f>
        <v>-190559</v>
      </c>
      <c r="D39" s="199">
        <f>E40-E38</f>
        <v>-11004</v>
      </c>
      <c r="E39" s="200"/>
      <c r="F39" s="60">
        <f>SUM(C39:D39)</f>
        <v>-201563</v>
      </c>
    </row>
    <row r="40" spans="1:10" ht="20.25" customHeight="1" thickTop="1" thickBot="1">
      <c r="A40" s="5"/>
      <c r="B40" s="8" t="s">
        <v>27</v>
      </c>
      <c r="C40" s="55">
        <f>C28-C35</f>
        <v>39380644</v>
      </c>
      <c r="D40" s="34"/>
      <c r="E40" s="44">
        <f>E28-E35</f>
        <v>2748197</v>
      </c>
      <c r="F40" s="26">
        <f>SUM(C40:E40)</f>
        <v>42128841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45166263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zoomScale="90" zoomScaleNormal="90" workbookViewId="0">
      <selection activeCell="M18" sqref="M18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18"/>
      <c r="B3" s="194" t="s">
        <v>87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272007</v>
      </c>
      <c r="D7" s="47"/>
      <c r="E7" s="49">
        <v>153860</v>
      </c>
      <c r="F7" s="13">
        <f t="shared" ref="F7:F17" si="0">C7+E7</f>
        <v>425867</v>
      </c>
    </row>
    <row r="8" spans="1:7" s="3" customFormat="1" ht="20.25" customHeight="1">
      <c r="A8" s="5"/>
      <c r="B8" s="6" t="s">
        <v>15</v>
      </c>
      <c r="C8" s="14">
        <v>7982605</v>
      </c>
      <c r="D8" s="47"/>
      <c r="E8" s="49">
        <v>2538875</v>
      </c>
      <c r="F8" s="13">
        <f t="shared" si="0"/>
        <v>10521480</v>
      </c>
    </row>
    <row r="9" spans="1:7" s="3" customFormat="1" ht="20.25" customHeight="1">
      <c r="A9" s="5"/>
      <c r="B9" s="6" t="s">
        <v>19</v>
      </c>
      <c r="C9" s="14">
        <v>8679507</v>
      </c>
      <c r="D9" s="47"/>
      <c r="E9" s="49"/>
      <c r="F9" s="13">
        <f t="shared" si="0"/>
        <v>8679507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8025245</v>
      </c>
      <c r="D11" s="47"/>
      <c r="E11" s="49"/>
      <c r="F11" s="13">
        <f t="shared" si="0"/>
        <v>8025245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2170</v>
      </c>
      <c r="D13" s="47"/>
      <c r="E13" s="49"/>
      <c r="F13" s="13">
        <f>C13+E13</f>
        <v>2170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30194850</v>
      </c>
      <c r="D17" s="32"/>
      <c r="E17" s="50">
        <f>SUM(E7:E16)</f>
        <v>2692735</v>
      </c>
      <c r="F17" s="25">
        <f t="shared" si="0"/>
        <v>32887585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42796642</v>
      </c>
      <c r="D28" s="64"/>
      <c r="E28" s="65">
        <f>E17</f>
        <v>2692735</v>
      </c>
      <c r="F28" s="66">
        <f>F17+F27</f>
        <v>45489377</v>
      </c>
    </row>
    <row r="29" spans="1:10" s="3" customFormat="1" ht="20.25" customHeight="1">
      <c r="A29" s="18" t="s">
        <v>8</v>
      </c>
      <c r="B29" s="6" t="s">
        <v>28</v>
      </c>
      <c r="C29" s="14">
        <v>72988</v>
      </c>
      <c r="D29" s="33"/>
      <c r="E29" s="31"/>
      <c r="F29" s="40">
        <f t="shared" ref="F29:F34" si="2">SUM(C29:E29)</f>
        <v>72988</v>
      </c>
    </row>
    <row r="30" spans="1:10" s="3" customFormat="1" ht="20.25" customHeight="1">
      <c r="A30" s="5"/>
      <c r="B30" s="6" t="s">
        <v>20</v>
      </c>
      <c r="C30" s="14">
        <v>2572507</v>
      </c>
      <c r="D30" s="30"/>
      <c r="E30" s="28"/>
      <c r="F30" s="13">
        <f t="shared" si="2"/>
        <v>2572507</v>
      </c>
      <c r="J30" s="70"/>
    </row>
    <row r="31" spans="1:10" s="3" customFormat="1" ht="20.25" customHeight="1">
      <c r="A31" s="5"/>
      <c r="B31" s="6" t="s">
        <v>29</v>
      </c>
      <c r="C31" s="14">
        <v>152700</v>
      </c>
      <c r="D31" s="30"/>
      <c r="E31" s="28"/>
      <c r="F31" s="13">
        <f t="shared" si="2"/>
        <v>152700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2904603</v>
      </c>
      <c r="D35" s="89"/>
      <c r="E35" s="90"/>
      <c r="F35" s="91">
        <f>SUM(F29:F34)</f>
        <v>2904603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511395</v>
      </c>
      <c r="D39" s="199">
        <f>E40-E38</f>
        <v>-55462</v>
      </c>
      <c r="E39" s="200"/>
      <c r="F39" s="60">
        <f>SUM(C39:D39)</f>
        <v>455933</v>
      </c>
    </row>
    <row r="40" spans="1:10" ht="20.25" customHeight="1" thickTop="1" thickBot="1">
      <c r="A40" s="5"/>
      <c r="B40" s="8" t="s">
        <v>27</v>
      </c>
      <c r="C40" s="55">
        <f>C28-C35</f>
        <v>39892039</v>
      </c>
      <c r="D40" s="34"/>
      <c r="E40" s="44">
        <f>E28-E35</f>
        <v>2692735</v>
      </c>
      <c r="F40" s="26">
        <f>SUM(C40:E40)</f>
        <v>42584774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45489377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6" zoomScale="90" zoomScaleNormal="90" workbookViewId="0">
      <selection activeCell="C32" sqref="C3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19"/>
      <c r="B3" s="194" t="s">
        <v>88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192567</v>
      </c>
      <c r="D7" s="47"/>
      <c r="E7" s="49">
        <v>92229</v>
      </c>
      <c r="F7" s="13">
        <f t="shared" ref="F7:F17" si="0">C7+E7</f>
        <v>284796</v>
      </c>
    </row>
    <row r="8" spans="1:7" s="3" customFormat="1" ht="20.25" customHeight="1">
      <c r="A8" s="5"/>
      <c r="B8" s="6" t="s">
        <v>15</v>
      </c>
      <c r="C8" s="14">
        <v>9094484</v>
      </c>
      <c r="D8" s="47"/>
      <c r="E8" s="49">
        <v>3253785</v>
      </c>
      <c r="F8" s="13">
        <f t="shared" si="0"/>
        <v>12348269</v>
      </c>
    </row>
    <row r="9" spans="1:7" s="3" customFormat="1" ht="20.25" customHeight="1">
      <c r="A9" s="5"/>
      <c r="B9" s="6" t="s">
        <v>19</v>
      </c>
      <c r="C9" s="14">
        <v>6747225</v>
      </c>
      <c r="D9" s="47"/>
      <c r="E9" s="49"/>
      <c r="F9" s="13">
        <f t="shared" si="0"/>
        <v>6747225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8212570</v>
      </c>
      <c r="D11" s="47"/>
      <c r="E11" s="49"/>
      <c r="F11" s="13">
        <f t="shared" si="0"/>
        <v>8212570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2790</v>
      </c>
      <c r="D13" s="47"/>
      <c r="E13" s="49"/>
      <c r="F13" s="13">
        <f>C13+E13</f>
        <v>2790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29482952</v>
      </c>
      <c r="D17" s="32"/>
      <c r="E17" s="50">
        <f>SUM(E7:E16)</f>
        <v>3346014</v>
      </c>
      <c r="F17" s="25">
        <f t="shared" si="0"/>
        <v>32828966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42084744</v>
      </c>
      <c r="D28" s="64"/>
      <c r="E28" s="65">
        <f>E17</f>
        <v>3346014</v>
      </c>
      <c r="F28" s="66">
        <f>F17+F27</f>
        <v>45430758</v>
      </c>
    </row>
    <row r="29" spans="1:10" s="3" customFormat="1" ht="20.25" customHeight="1">
      <c r="A29" s="18" t="s">
        <v>8</v>
      </c>
      <c r="B29" s="6" t="s">
        <v>28</v>
      </c>
      <c r="C29" s="14">
        <v>75923</v>
      </c>
      <c r="D29" s="33"/>
      <c r="E29" s="31"/>
      <c r="F29" s="40">
        <f t="shared" ref="F29:F34" si="2">SUM(C29:E29)</f>
        <v>75923</v>
      </c>
    </row>
    <row r="30" spans="1:10" s="3" customFormat="1" ht="20.25" customHeight="1">
      <c r="A30" s="5"/>
      <c r="B30" s="6" t="s">
        <v>20</v>
      </c>
      <c r="C30" s="14">
        <v>2683574</v>
      </c>
      <c r="D30" s="30"/>
      <c r="E30" s="28"/>
      <c r="F30" s="13">
        <f t="shared" si="2"/>
        <v>2683574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2865905</v>
      </c>
      <c r="D35" s="89"/>
      <c r="E35" s="90"/>
      <c r="F35" s="91">
        <f>SUM(F29:F34)</f>
        <v>2865905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-161805</v>
      </c>
      <c r="D39" s="201">
        <f>E40-E38</f>
        <v>597817</v>
      </c>
      <c r="E39" s="202"/>
      <c r="F39" s="60">
        <f>SUM(C39:D39)</f>
        <v>436012</v>
      </c>
    </row>
    <row r="40" spans="1:10" ht="20.25" customHeight="1" thickTop="1" thickBot="1">
      <c r="A40" s="5"/>
      <c r="B40" s="8" t="s">
        <v>27</v>
      </c>
      <c r="C40" s="55">
        <f>C28-C35</f>
        <v>39218839</v>
      </c>
      <c r="D40" s="34"/>
      <c r="E40" s="44">
        <f>E28-E35</f>
        <v>3346014</v>
      </c>
      <c r="F40" s="26">
        <f>SUM(C40:E40)</f>
        <v>42564853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45430758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6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0"/>
      <c r="B3" s="194" t="s">
        <v>89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194022</v>
      </c>
      <c r="D7" s="47"/>
      <c r="E7" s="49">
        <v>42499</v>
      </c>
      <c r="F7" s="13">
        <f t="shared" ref="F7:F17" si="0">C7+E7</f>
        <v>236521</v>
      </c>
    </row>
    <row r="8" spans="1:7" s="3" customFormat="1" ht="20.25" customHeight="1">
      <c r="A8" s="5"/>
      <c r="B8" s="6" t="s">
        <v>15</v>
      </c>
      <c r="C8" s="14">
        <v>11632567</v>
      </c>
      <c r="D8" s="47"/>
      <c r="E8" s="49">
        <v>3262785</v>
      </c>
      <c r="F8" s="13">
        <f t="shared" si="0"/>
        <v>14895352</v>
      </c>
    </row>
    <row r="9" spans="1:7" s="3" customFormat="1" ht="20.25" customHeight="1">
      <c r="A9" s="5"/>
      <c r="B9" s="6" t="s">
        <v>19</v>
      </c>
      <c r="C9" s="14">
        <v>4720065</v>
      </c>
      <c r="D9" s="47"/>
      <c r="E9" s="49"/>
      <c r="F9" s="13">
        <f t="shared" si="0"/>
        <v>4720065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8082729</v>
      </c>
      <c r="D11" s="47"/>
      <c r="E11" s="49"/>
      <c r="F11" s="13">
        <f t="shared" si="0"/>
        <v>8082729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930</v>
      </c>
      <c r="D13" s="47"/>
      <c r="E13" s="49"/>
      <c r="F13" s="13">
        <f>C13+E13</f>
        <v>930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29863629</v>
      </c>
      <c r="D17" s="32"/>
      <c r="E17" s="50">
        <f>SUM(E7:E16)</f>
        <v>3305284</v>
      </c>
      <c r="F17" s="25">
        <f t="shared" si="0"/>
        <v>33168913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42465421</v>
      </c>
      <c r="D28" s="64"/>
      <c r="E28" s="65">
        <f>E17</f>
        <v>3305284</v>
      </c>
      <c r="F28" s="66">
        <f>F17+F27</f>
        <v>45770705</v>
      </c>
    </row>
    <row r="29" spans="1:10" s="3" customFormat="1" ht="20.25" customHeight="1">
      <c r="A29" s="18" t="s">
        <v>8</v>
      </c>
      <c r="B29" s="6" t="s">
        <v>28</v>
      </c>
      <c r="C29" s="14">
        <v>92992</v>
      </c>
      <c r="D29" s="33"/>
      <c r="E29" s="31"/>
      <c r="F29" s="40">
        <f t="shared" ref="F29:F34" si="2">SUM(C29:E29)</f>
        <v>92992</v>
      </c>
    </row>
    <row r="30" spans="1:10" s="3" customFormat="1" ht="20.25" customHeight="1">
      <c r="A30" s="5"/>
      <c r="B30" s="6" t="s">
        <v>20</v>
      </c>
      <c r="C30" s="14">
        <v>2301366</v>
      </c>
      <c r="D30" s="30"/>
      <c r="E30" s="28"/>
      <c r="F30" s="13">
        <f t="shared" si="2"/>
        <v>2301366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2500766</v>
      </c>
      <c r="D35" s="89"/>
      <c r="E35" s="90"/>
      <c r="F35" s="91">
        <f>SUM(F29:F34)</f>
        <v>2500766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584011</v>
      </c>
      <c r="D39" s="201">
        <f>E40-E38</f>
        <v>557087</v>
      </c>
      <c r="E39" s="202"/>
      <c r="F39" s="60">
        <f>SUM(C39:D39)</f>
        <v>1141098</v>
      </c>
    </row>
    <row r="40" spans="1:10" ht="20.25" customHeight="1" thickTop="1" thickBot="1">
      <c r="A40" s="5"/>
      <c r="B40" s="8" t="s">
        <v>27</v>
      </c>
      <c r="C40" s="55">
        <f>C28-C35</f>
        <v>39964655</v>
      </c>
      <c r="D40" s="34"/>
      <c r="E40" s="44">
        <f>E28-E35</f>
        <v>3305284</v>
      </c>
      <c r="F40" s="26">
        <f>SUM(C40:E40)</f>
        <v>43269939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45770705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0" zoomScale="90" zoomScaleNormal="90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1"/>
      <c r="B3" s="194" t="s">
        <v>90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314899</v>
      </c>
      <c r="D7" s="47"/>
      <c r="E7" s="49">
        <v>54953</v>
      </c>
      <c r="F7" s="13">
        <f t="shared" ref="F7:F17" si="0">C7+E7</f>
        <v>369852</v>
      </c>
    </row>
    <row r="8" spans="1:7" s="3" customFormat="1" ht="20.25" customHeight="1">
      <c r="A8" s="5"/>
      <c r="B8" s="6" t="s">
        <v>15</v>
      </c>
      <c r="C8" s="14">
        <v>12864510</v>
      </c>
      <c r="D8" s="47"/>
      <c r="E8" s="49">
        <v>3176785</v>
      </c>
      <c r="F8" s="13">
        <f t="shared" si="0"/>
        <v>16041295</v>
      </c>
    </row>
    <row r="9" spans="1:7" s="3" customFormat="1" ht="20.25" customHeight="1">
      <c r="A9" s="5"/>
      <c r="B9" s="6" t="s">
        <v>19</v>
      </c>
      <c r="C9" s="14">
        <v>3001264</v>
      </c>
      <c r="D9" s="47"/>
      <c r="E9" s="49"/>
      <c r="F9" s="13">
        <f t="shared" si="0"/>
        <v>3001264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7886621</v>
      </c>
      <c r="D11" s="47"/>
      <c r="E11" s="49"/>
      <c r="F11" s="13">
        <f t="shared" si="0"/>
        <v>7886621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29303090</v>
      </c>
      <c r="D17" s="32"/>
      <c r="E17" s="50">
        <f>SUM(E7:E16)</f>
        <v>3231738</v>
      </c>
      <c r="F17" s="25">
        <f t="shared" si="0"/>
        <v>32534828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41904882</v>
      </c>
      <c r="D28" s="64"/>
      <c r="E28" s="65">
        <f>E17</f>
        <v>3231738</v>
      </c>
      <c r="F28" s="66">
        <f>F17+F27</f>
        <v>45136620</v>
      </c>
    </row>
    <row r="29" spans="1:10" s="3" customFormat="1" ht="20.25" customHeight="1">
      <c r="A29" s="18" t="s">
        <v>8</v>
      </c>
      <c r="B29" s="6" t="s">
        <v>28</v>
      </c>
      <c r="C29" s="14">
        <v>98788</v>
      </c>
      <c r="D29" s="33"/>
      <c r="E29" s="31"/>
      <c r="F29" s="40">
        <f t="shared" ref="F29:F34" si="2">SUM(C29:E29)</f>
        <v>98788</v>
      </c>
    </row>
    <row r="30" spans="1:10" s="3" customFormat="1" ht="20.25" customHeight="1">
      <c r="A30" s="5"/>
      <c r="B30" s="6" t="s">
        <v>20</v>
      </c>
      <c r="C30" s="14">
        <v>2588010</v>
      </c>
      <c r="D30" s="30"/>
      <c r="E30" s="28"/>
      <c r="F30" s="13">
        <f t="shared" si="2"/>
        <v>2588010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2793206</v>
      </c>
      <c r="D35" s="89"/>
      <c r="E35" s="90"/>
      <c r="F35" s="91">
        <f>SUM(F29:F34)</f>
        <v>2793206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-268968</v>
      </c>
      <c r="D39" s="201">
        <f>E40-E38</f>
        <v>483541</v>
      </c>
      <c r="E39" s="202"/>
      <c r="F39" s="60">
        <f>SUM(C39:D39)</f>
        <v>214573</v>
      </c>
    </row>
    <row r="40" spans="1:10" ht="20.25" customHeight="1" thickTop="1" thickBot="1">
      <c r="A40" s="5"/>
      <c r="B40" s="8" t="s">
        <v>27</v>
      </c>
      <c r="C40" s="55">
        <f>C28-C35</f>
        <v>39111676</v>
      </c>
      <c r="D40" s="34"/>
      <c r="E40" s="44">
        <f>E28-E35</f>
        <v>3231738</v>
      </c>
      <c r="F40" s="26">
        <f>SUM(C40:E40)</f>
        <v>42343414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45136620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0" zoomScale="90" zoomScaleNormal="90" workbookViewId="0">
      <selection activeCell="C21" sqref="C2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2"/>
      <c r="B3" s="194" t="s">
        <v>91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246954</v>
      </c>
      <c r="D7" s="47"/>
      <c r="E7" s="49">
        <v>34953</v>
      </c>
      <c r="F7" s="13">
        <f t="shared" ref="F7:F17" si="0">C7+E7</f>
        <v>281907</v>
      </c>
    </row>
    <row r="8" spans="1:7" s="3" customFormat="1" ht="20.25" customHeight="1">
      <c r="A8" s="5"/>
      <c r="B8" s="6" t="s">
        <v>15</v>
      </c>
      <c r="C8" s="14">
        <v>12922049</v>
      </c>
      <c r="D8" s="47"/>
      <c r="E8" s="49">
        <v>3190785</v>
      </c>
      <c r="F8" s="13">
        <f t="shared" si="0"/>
        <v>16112834</v>
      </c>
    </row>
    <row r="9" spans="1:7" s="3" customFormat="1" ht="20.25" customHeight="1">
      <c r="A9" s="5"/>
      <c r="B9" s="6" t="s">
        <v>19</v>
      </c>
      <c r="C9" s="14">
        <v>3646312</v>
      </c>
      <c r="D9" s="47"/>
      <c r="E9" s="49"/>
      <c r="F9" s="13">
        <f t="shared" si="0"/>
        <v>3646312</v>
      </c>
    </row>
    <row r="10" spans="1:7" s="3" customFormat="1" ht="20.25" customHeight="1">
      <c r="A10" s="5"/>
      <c r="B10" s="6" t="s">
        <v>26</v>
      </c>
      <c r="C10" s="14">
        <v>5233316</v>
      </c>
      <c r="D10" s="47"/>
      <c r="E10" s="49"/>
      <c r="F10" s="13">
        <f t="shared" si="0"/>
        <v>5233316</v>
      </c>
    </row>
    <row r="11" spans="1:7" s="3" customFormat="1" ht="20.25" customHeight="1">
      <c r="A11" s="5"/>
      <c r="B11" s="77" t="s">
        <v>24</v>
      </c>
      <c r="C11" s="14">
        <v>7784169</v>
      </c>
      <c r="D11" s="47"/>
      <c r="E11" s="49"/>
      <c r="F11" s="13">
        <f t="shared" si="0"/>
        <v>7784169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/>
      <c r="C16" s="72"/>
      <c r="D16" s="75"/>
      <c r="E16" s="74"/>
      <c r="F16" s="73"/>
    </row>
    <row r="17" spans="1:10" s="3" customFormat="1" ht="20.25" customHeight="1">
      <c r="A17" s="5"/>
      <c r="B17" s="7" t="s">
        <v>11</v>
      </c>
      <c r="C17" s="17">
        <f>SUM(C7:C16)</f>
        <v>29835280</v>
      </c>
      <c r="D17" s="32"/>
      <c r="E17" s="50">
        <f>SUM(E7:E16)</f>
        <v>3225738</v>
      </c>
      <c r="F17" s="25">
        <f t="shared" si="0"/>
        <v>33061018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42437072</v>
      </c>
      <c r="D28" s="64"/>
      <c r="E28" s="65">
        <f>E17</f>
        <v>3225738</v>
      </c>
      <c r="F28" s="66">
        <f>F17+F27</f>
        <v>45662810</v>
      </c>
    </row>
    <row r="29" spans="1:10" s="3" customFormat="1" ht="20.25" customHeight="1">
      <c r="A29" s="18" t="s">
        <v>8</v>
      </c>
      <c r="B29" s="6" t="s">
        <v>28</v>
      </c>
      <c r="C29" s="14">
        <v>73775</v>
      </c>
      <c r="D29" s="33"/>
      <c r="E29" s="31"/>
      <c r="F29" s="40">
        <f t="shared" ref="F29:F34" si="2">SUM(C29:E29)</f>
        <v>73775</v>
      </c>
    </row>
    <row r="30" spans="1:10" s="3" customFormat="1" ht="20.25" customHeight="1">
      <c r="A30" s="5"/>
      <c r="B30" s="6" t="s">
        <v>20</v>
      </c>
      <c r="C30" s="14">
        <v>2479056</v>
      </c>
      <c r="D30" s="30"/>
      <c r="E30" s="28"/>
      <c r="F30" s="13">
        <f t="shared" si="2"/>
        <v>2479056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2659239</v>
      </c>
      <c r="D35" s="89"/>
      <c r="E35" s="90"/>
      <c r="F35" s="91">
        <f>SUM(F29:F34)</f>
        <v>2659239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397189</v>
      </c>
      <c r="D39" s="201">
        <f>E40-E38</f>
        <v>477541</v>
      </c>
      <c r="E39" s="202"/>
      <c r="F39" s="60">
        <f>SUM(C39:D39)</f>
        <v>874730</v>
      </c>
    </row>
    <row r="40" spans="1:10" ht="20.25" customHeight="1" thickTop="1" thickBot="1">
      <c r="A40" s="5"/>
      <c r="B40" s="8" t="s">
        <v>27</v>
      </c>
      <c r="C40" s="55">
        <f>C28-C35</f>
        <v>39777833</v>
      </c>
      <c r="D40" s="34"/>
      <c r="E40" s="44">
        <f>E28-E35</f>
        <v>3225738</v>
      </c>
      <c r="F40" s="26">
        <f>SUM(C40:E40)</f>
        <v>43003571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45662810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8" zoomScale="90" zoomScaleNormal="90" workbookViewId="0">
      <selection activeCell="I41" sqref="I4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3"/>
      <c r="B3" s="194" t="s">
        <v>92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300730</v>
      </c>
      <c r="D7" s="47"/>
      <c r="E7" s="49">
        <v>61933</v>
      </c>
      <c r="F7" s="13">
        <f t="shared" ref="F7:F17" si="0">C7+E7</f>
        <v>362663</v>
      </c>
    </row>
    <row r="8" spans="1:7" s="3" customFormat="1" ht="20.25" customHeight="1">
      <c r="A8" s="5"/>
      <c r="B8" s="6" t="s">
        <v>15</v>
      </c>
      <c r="C8" s="14">
        <v>11543245</v>
      </c>
      <c r="D8" s="47"/>
      <c r="E8" s="49">
        <v>3157440</v>
      </c>
      <c r="F8" s="13">
        <f t="shared" si="0"/>
        <v>14700685</v>
      </c>
    </row>
    <row r="9" spans="1:7" s="3" customFormat="1" ht="20.25" customHeight="1">
      <c r="A9" s="5"/>
      <c r="B9" s="6" t="s">
        <v>19</v>
      </c>
      <c r="C9" s="14">
        <v>4158995</v>
      </c>
      <c r="D9" s="47"/>
      <c r="E9" s="49"/>
      <c r="F9" s="13">
        <f t="shared" si="0"/>
        <v>4158995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7575431</v>
      </c>
      <c r="D11" s="47"/>
      <c r="E11" s="49"/>
      <c r="F11" s="13">
        <f t="shared" si="0"/>
        <v>7575431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28813610</v>
      </c>
      <c r="D17" s="32"/>
      <c r="E17" s="50">
        <f>SUM(E7:E16)</f>
        <v>3219373</v>
      </c>
      <c r="F17" s="25">
        <f t="shared" si="0"/>
        <v>32032983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41415402</v>
      </c>
      <c r="D28" s="64"/>
      <c r="E28" s="65">
        <f>E17</f>
        <v>3219373</v>
      </c>
      <c r="F28" s="66">
        <f>F17+F27</f>
        <v>44634775</v>
      </c>
    </row>
    <row r="29" spans="1:10" s="3" customFormat="1" ht="20.25" customHeight="1">
      <c r="A29" s="18" t="s">
        <v>8</v>
      </c>
      <c r="B29" s="6" t="s">
        <v>28</v>
      </c>
      <c r="C29" s="14">
        <v>84243</v>
      </c>
      <c r="D29" s="33"/>
      <c r="E29" s="31"/>
      <c r="F29" s="40">
        <f t="shared" ref="F29:F34" si="2">SUM(C29:E29)</f>
        <v>84243</v>
      </c>
    </row>
    <row r="30" spans="1:10" s="3" customFormat="1" ht="20.25" customHeight="1">
      <c r="A30" s="5"/>
      <c r="B30" s="6" t="s">
        <v>20</v>
      </c>
      <c r="C30" s="14">
        <v>2538581</v>
      </c>
      <c r="D30" s="30"/>
      <c r="E30" s="28"/>
      <c r="F30" s="13">
        <f t="shared" si="2"/>
        <v>2538581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2729232</v>
      </c>
      <c r="D35" s="89"/>
      <c r="E35" s="90"/>
      <c r="F35" s="91">
        <f>SUM(F29:F34)</f>
        <v>2729232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-694474</v>
      </c>
      <c r="D39" s="201">
        <f>E40-E38</f>
        <v>471176</v>
      </c>
      <c r="E39" s="202"/>
      <c r="F39" s="60">
        <f>SUM(C39:D39)</f>
        <v>-223298</v>
      </c>
    </row>
    <row r="40" spans="1:10" ht="20.25" customHeight="1" thickTop="1" thickBot="1">
      <c r="A40" s="5"/>
      <c r="B40" s="8" t="s">
        <v>27</v>
      </c>
      <c r="C40" s="55">
        <f>C28-C35</f>
        <v>38686170</v>
      </c>
      <c r="D40" s="34"/>
      <c r="E40" s="44">
        <f>E28-E35</f>
        <v>3219373</v>
      </c>
      <c r="F40" s="26">
        <f>SUM(C40:E40)</f>
        <v>41905543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44634775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22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42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158159</v>
      </c>
      <c r="D7" s="47"/>
      <c r="E7" s="49">
        <v>80727</v>
      </c>
      <c r="F7" s="13">
        <f t="shared" ref="F7:F15" si="0">C7+E7</f>
        <v>238886</v>
      </c>
    </row>
    <row r="8" spans="1:7" s="3" customFormat="1" ht="20.25" customHeight="1">
      <c r="A8" s="5"/>
      <c r="B8" s="6" t="s">
        <v>15</v>
      </c>
      <c r="C8" s="14">
        <v>6629289</v>
      </c>
      <c r="D8" s="47"/>
      <c r="E8" s="49">
        <v>3803604</v>
      </c>
      <c r="F8" s="13">
        <f t="shared" si="0"/>
        <v>10432893</v>
      </c>
    </row>
    <row r="9" spans="1:7" s="3" customFormat="1" ht="20.25" customHeight="1">
      <c r="A9" s="5"/>
      <c r="B9" s="6" t="s">
        <v>19</v>
      </c>
      <c r="C9" s="14">
        <v>3818793</v>
      </c>
      <c r="D9" s="47"/>
      <c r="E9" s="49"/>
      <c r="F9" s="13">
        <f t="shared" si="0"/>
        <v>3818793</v>
      </c>
    </row>
    <row r="10" spans="1:7" s="3" customFormat="1" ht="20.25" customHeight="1">
      <c r="A10" s="5"/>
      <c r="B10" s="6" t="s">
        <v>26</v>
      </c>
      <c r="C10" s="14">
        <v>3079541</v>
      </c>
      <c r="D10" s="47"/>
      <c r="E10" s="49"/>
      <c r="F10" s="13">
        <f t="shared" si="0"/>
        <v>3079541</v>
      </c>
    </row>
    <row r="11" spans="1:7" s="3" customFormat="1" ht="20.25" customHeight="1">
      <c r="A11" s="5"/>
      <c r="B11" s="77" t="s">
        <v>24</v>
      </c>
      <c r="C11" s="14">
        <v>7875204</v>
      </c>
      <c r="D11" s="47"/>
      <c r="E11" s="49"/>
      <c r="F11" s="13">
        <f t="shared" si="0"/>
        <v>7875204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76" t="s">
        <v>35</v>
      </c>
      <c r="C14" s="72">
        <v>0</v>
      </c>
      <c r="D14" s="75"/>
      <c r="E14" s="74">
        <v>283</v>
      </c>
      <c r="F14" s="73">
        <f>C14+E14</f>
        <v>283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21596986</v>
      </c>
      <c r="D15" s="32"/>
      <c r="E15" s="50">
        <f>SUM(E7:E14)</f>
        <v>3884614</v>
      </c>
      <c r="F15" s="25">
        <f t="shared" si="0"/>
        <v>25481600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38345909</v>
      </c>
      <c r="D26" s="64"/>
      <c r="E26" s="65">
        <f>E15</f>
        <v>3884614</v>
      </c>
      <c r="F26" s="66">
        <f>F15+F25</f>
        <v>42230523</v>
      </c>
    </row>
    <row r="27" spans="1:10" s="3" customFormat="1" ht="20.25" customHeight="1">
      <c r="A27" s="18" t="s">
        <v>8</v>
      </c>
      <c r="B27" s="6" t="s">
        <v>28</v>
      </c>
      <c r="C27" s="14">
        <v>98150</v>
      </c>
      <c r="D27" s="33"/>
      <c r="E27" s="31"/>
      <c r="F27" s="40">
        <f t="shared" ref="F27:F32" si="1">SUM(C27:E27)</f>
        <v>98150</v>
      </c>
    </row>
    <row r="28" spans="1:10" s="3" customFormat="1" ht="20.25" customHeight="1">
      <c r="A28" s="5"/>
      <c r="B28" s="6" t="s">
        <v>20</v>
      </c>
      <c r="C28" s="14">
        <v>2716983</v>
      </c>
      <c r="D28" s="30"/>
      <c r="E28" s="28"/>
      <c r="F28" s="13">
        <f t="shared" si="1"/>
        <v>2716983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2862809</v>
      </c>
      <c r="D33" s="64"/>
      <c r="E33" s="71"/>
      <c r="F33" s="54">
        <f>SUM(F27:F32)</f>
        <v>2862809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85235</v>
      </c>
      <c r="D35" s="59"/>
      <c r="E35" s="58">
        <f>E26-E34</f>
        <v>88249</v>
      </c>
      <c r="F35" s="60">
        <f>SUM(C35:E35)</f>
        <v>173484</v>
      </c>
    </row>
    <row r="36" spans="1:7" s="3" customFormat="1" ht="20.25" customHeight="1" thickTop="1" thickBot="1">
      <c r="A36" s="5"/>
      <c r="B36" s="8" t="s">
        <v>27</v>
      </c>
      <c r="C36" s="55">
        <f>C26-C33</f>
        <v>35483100</v>
      </c>
      <c r="D36" s="34"/>
      <c r="E36" s="44">
        <f>E26-E33</f>
        <v>3884614</v>
      </c>
      <c r="F36" s="26">
        <f>SUM(C36:E36)</f>
        <v>39367714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42230523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4" zoomScale="90" zoomScaleNormal="90" workbookViewId="0">
      <selection activeCell="C40" sqref="C40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4"/>
      <c r="B3" s="194" t="s">
        <v>95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154874</v>
      </c>
      <c r="D7" s="47"/>
      <c r="E7" s="49">
        <v>32679</v>
      </c>
      <c r="F7" s="13">
        <f t="shared" ref="F7:F17" si="0">C7+E7</f>
        <v>187553</v>
      </c>
    </row>
    <row r="8" spans="1:7" s="3" customFormat="1" ht="20.25" customHeight="1">
      <c r="A8" s="5"/>
      <c r="B8" s="6" t="s">
        <v>15</v>
      </c>
      <c r="C8" s="14">
        <v>13827054</v>
      </c>
      <c r="D8" s="47"/>
      <c r="E8" s="49">
        <v>3160440</v>
      </c>
      <c r="F8" s="13">
        <f t="shared" si="0"/>
        <v>16987494</v>
      </c>
    </row>
    <row r="9" spans="1:7" s="3" customFormat="1" ht="20.25" customHeight="1">
      <c r="A9" s="5"/>
      <c r="B9" s="6" t="s">
        <v>19</v>
      </c>
      <c r="C9" s="14">
        <v>2115365</v>
      </c>
      <c r="D9" s="47"/>
      <c r="E9" s="49"/>
      <c r="F9" s="13">
        <f t="shared" si="0"/>
        <v>2115365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7652825</v>
      </c>
      <c r="D11" s="47"/>
      <c r="E11" s="49"/>
      <c r="F11" s="13">
        <f t="shared" si="0"/>
        <v>7652825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1240</v>
      </c>
      <c r="D13" s="47"/>
      <c r="E13" s="49"/>
      <c r="F13" s="13">
        <f>C13+E13</f>
        <v>1240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28984707</v>
      </c>
      <c r="D17" s="32"/>
      <c r="E17" s="50">
        <f>SUM(E7:E16)</f>
        <v>3193119</v>
      </c>
      <c r="F17" s="25">
        <f t="shared" si="0"/>
        <v>32177826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41586499</v>
      </c>
      <c r="D28" s="64"/>
      <c r="E28" s="65">
        <f>E17</f>
        <v>3193119</v>
      </c>
      <c r="F28" s="66">
        <f>F17+F27</f>
        <v>44779618</v>
      </c>
    </row>
    <row r="29" spans="1:10" s="3" customFormat="1" ht="20.25" customHeight="1">
      <c r="A29" s="18" t="s">
        <v>8</v>
      </c>
      <c r="B29" s="6" t="s">
        <v>28</v>
      </c>
      <c r="C29" s="14">
        <v>75663</v>
      </c>
      <c r="D29" s="33"/>
      <c r="E29" s="31"/>
      <c r="F29" s="13">
        <f t="shared" ref="F29:F34" si="2">SUM(C29:E29)</f>
        <v>75663</v>
      </c>
    </row>
    <row r="30" spans="1:10" s="3" customFormat="1" ht="20.25" customHeight="1">
      <c r="A30" s="5"/>
      <c r="B30" s="6" t="s">
        <v>20</v>
      </c>
      <c r="C30" s="14">
        <v>2634614</v>
      </c>
      <c r="D30" s="30"/>
      <c r="E30" s="28"/>
      <c r="F30" s="13">
        <f t="shared" si="2"/>
        <v>2634614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2816685</v>
      </c>
      <c r="D35" s="89"/>
      <c r="E35" s="90"/>
      <c r="F35" s="91">
        <f>SUM(F29:F34)</f>
        <v>2816685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-610830</v>
      </c>
      <c r="D39" s="201">
        <f>E40-E38</f>
        <v>444922</v>
      </c>
      <c r="E39" s="202"/>
      <c r="F39" s="60">
        <f>SUM(C39:D39)</f>
        <v>-165908</v>
      </c>
    </row>
    <row r="40" spans="1:10" ht="20.25" customHeight="1" thickTop="1" thickBot="1">
      <c r="A40" s="5"/>
      <c r="B40" s="8" t="s">
        <v>27</v>
      </c>
      <c r="C40" s="55">
        <f>C28-C35</f>
        <v>38769814</v>
      </c>
      <c r="D40" s="34"/>
      <c r="E40" s="44">
        <f>E28-E35</f>
        <v>3193119</v>
      </c>
      <c r="F40" s="26">
        <f>SUM(C40:E40)</f>
        <v>41962933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44779618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8" zoomScale="90" zoomScaleNormal="90" workbookViewId="0">
      <selection activeCell="C40" sqref="C40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5"/>
      <c r="B3" s="194" t="s">
        <v>94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126826</v>
      </c>
      <c r="D7" s="47"/>
      <c r="E7" s="49">
        <v>47387</v>
      </c>
      <c r="F7" s="13">
        <f t="shared" ref="F7:F17" si="0">C7+E7</f>
        <v>174213</v>
      </c>
    </row>
    <row r="8" spans="1:7" s="3" customFormat="1" ht="20.25" customHeight="1">
      <c r="A8" s="5"/>
      <c r="B8" s="6" t="s">
        <v>15</v>
      </c>
      <c r="C8" s="14">
        <v>13976003</v>
      </c>
      <c r="D8" s="47"/>
      <c r="E8" s="49">
        <v>3115186</v>
      </c>
      <c r="F8" s="13">
        <f t="shared" si="0"/>
        <v>17091189</v>
      </c>
    </row>
    <row r="9" spans="1:7" s="3" customFormat="1" ht="20.25" customHeight="1">
      <c r="A9" s="5"/>
      <c r="B9" s="6" t="s">
        <v>19</v>
      </c>
      <c r="C9" s="14">
        <v>2683748</v>
      </c>
      <c r="D9" s="47"/>
      <c r="E9" s="49"/>
      <c r="F9" s="13">
        <f t="shared" si="0"/>
        <v>2683748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7410175</v>
      </c>
      <c r="D11" s="47"/>
      <c r="E11" s="49"/>
      <c r="F11" s="13">
        <f t="shared" si="0"/>
        <v>7410175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1240</v>
      </c>
      <c r="D13" s="47"/>
      <c r="E13" s="49"/>
      <c r="F13" s="13">
        <f>C13+E13</f>
        <v>1240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29431341</v>
      </c>
      <c r="D17" s="32"/>
      <c r="E17" s="50">
        <f>SUM(E7:E16)</f>
        <v>3162573</v>
      </c>
      <c r="F17" s="25">
        <f t="shared" si="0"/>
        <v>32593914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42033133</v>
      </c>
      <c r="D28" s="64"/>
      <c r="E28" s="65">
        <f>E17</f>
        <v>3162573</v>
      </c>
      <c r="F28" s="66">
        <f>F17+F27</f>
        <v>45195706</v>
      </c>
    </row>
    <row r="29" spans="1:10" s="3" customFormat="1" ht="20.25" customHeight="1">
      <c r="A29" s="18" t="s">
        <v>8</v>
      </c>
      <c r="B29" s="6" t="s">
        <v>28</v>
      </c>
      <c r="C29" s="14">
        <v>30590</v>
      </c>
      <c r="D29" s="33"/>
      <c r="E29" s="31"/>
      <c r="F29" s="13">
        <f t="shared" ref="F29:F34" si="2">SUM(C29:E29)</f>
        <v>30590</v>
      </c>
    </row>
    <row r="30" spans="1:10" s="3" customFormat="1" ht="20.25" customHeight="1">
      <c r="A30" s="5"/>
      <c r="B30" s="6" t="s">
        <v>20</v>
      </c>
      <c r="C30" s="14">
        <v>2442242</v>
      </c>
      <c r="D30" s="30"/>
      <c r="E30" s="28"/>
      <c r="F30" s="13">
        <f t="shared" si="2"/>
        <v>2442242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2579240</v>
      </c>
      <c r="D35" s="89"/>
      <c r="E35" s="90"/>
      <c r="F35" s="91">
        <f>SUM(F29:F34)</f>
        <v>2579240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73249</v>
      </c>
      <c r="D39" s="201">
        <f>E40-E38</f>
        <v>414376</v>
      </c>
      <c r="E39" s="202"/>
      <c r="F39" s="60">
        <f>SUM(C39:D39)</f>
        <v>487625</v>
      </c>
    </row>
    <row r="40" spans="1:10" ht="20.25" customHeight="1" thickTop="1" thickBot="1">
      <c r="A40" s="5"/>
      <c r="B40" s="8" t="s">
        <v>27</v>
      </c>
      <c r="C40" s="55">
        <f>C28-C35</f>
        <v>39453893</v>
      </c>
      <c r="D40" s="34"/>
      <c r="E40" s="44">
        <f>E28-E35</f>
        <v>3162573</v>
      </c>
      <c r="F40" s="26">
        <f>SUM(C40:E40)</f>
        <v>42616466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45195706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9" zoomScale="90" zoomScaleNormal="90" workbookViewId="0">
      <selection activeCell="C40" sqref="C40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6"/>
      <c r="B3" s="194" t="s">
        <v>96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133452</v>
      </c>
      <c r="D7" s="47"/>
      <c r="E7" s="49">
        <v>72589</v>
      </c>
      <c r="F7" s="13">
        <f t="shared" ref="F7:F17" si="0">C7+E7</f>
        <v>206041</v>
      </c>
    </row>
    <row r="8" spans="1:7" s="3" customFormat="1" ht="20.25" customHeight="1">
      <c r="A8" s="5"/>
      <c r="B8" s="6" t="s">
        <v>15</v>
      </c>
      <c r="C8" s="14">
        <v>13572802</v>
      </c>
      <c r="D8" s="47"/>
      <c r="E8" s="49">
        <v>3050102</v>
      </c>
      <c r="F8" s="13">
        <f t="shared" si="0"/>
        <v>16622904</v>
      </c>
    </row>
    <row r="9" spans="1:7" s="3" customFormat="1" ht="20.25" customHeight="1">
      <c r="A9" s="5"/>
      <c r="B9" s="6" t="s">
        <v>19</v>
      </c>
      <c r="C9" s="14">
        <v>3168998</v>
      </c>
      <c r="D9" s="47"/>
      <c r="E9" s="49"/>
      <c r="F9" s="13">
        <f t="shared" si="0"/>
        <v>3168998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6993817</v>
      </c>
      <c r="D11" s="47"/>
      <c r="E11" s="49"/>
      <c r="F11" s="13">
        <f t="shared" si="0"/>
        <v>6993817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1550</v>
      </c>
      <c r="D13" s="47"/>
      <c r="E13" s="49"/>
      <c r="F13" s="13">
        <f>C13+E13</f>
        <v>1550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29103968</v>
      </c>
      <c r="D17" s="32"/>
      <c r="E17" s="50">
        <f>SUM(E7:E16)</f>
        <v>3122691</v>
      </c>
      <c r="F17" s="25">
        <f t="shared" si="0"/>
        <v>32226659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1209901</v>
      </c>
      <c r="D21" s="30"/>
      <c r="E21" s="28"/>
      <c r="F21" s="13">
        <f t="shared" si="1"/>
        <v>1209901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44990</v>
      </c>
      <c r="D25" s="30"/>
      <c r="E25" s="39"/>
      <c r="F25" s="13">
        <f t="shared" si="1"/>
        <v>44990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12601792</v>
      </c>
      <c r="D27" s="61"/>
      <c r="E27" s="31"/>
      <c r="F27" s="40">
        <f>SUM(F18:F26)</f>
        <v>12601792</v>
      </c>
    </row>
    <row r="28" spans="1:10" s="3" customFormat="1" ht="20.25" customHeight="1" thickTop="1">
      <c r="A28" s="5"/>
      <c r="B28" s="62" t="s">
        <v>6</v>
      </c>
      <c r="C28" s="63">
        <f>C17+C27</f>
        <v>41705760</v>
      </c>
      <c r="D28" s="64"/>
      <c r="E28" s="65">
        <f>E17</f>
        <v>3122691</v>
      </c>
      <c r="F28" s="66">
        <f>F17+F27</f>
        <v>44828451</v>
      </c>
    </row>
    <row r="29" spans="1:10" s="3" customFormat="1" ht="20.25" customHeight="1">
      <c r="A29" s="18" t="s">
        <v>8</v>
      </c>
      <c r="B29" s="6" t="s">
        <v>28</v>
      </c>
      <c r="C29" s="14">
        <v>64825</v>
      </c>
      <c r="D29" s="33"/>
      <c r="E29" s="31"/>
      <c r="F29" s="13">
        <f t="shared" ref="F29:F34" si="2">SUM(C29:E29)</f>
        <v>64825</v>
      </c>
    </row>
    <row r="30" spans="1:10" s="3" customFormat="1" ht="20.25" customHeight="1">
      <c r="A30" s="5"/>
      <c r="B30" s="6" t="s">
        <v>20</v>
      </c>
      <c r="C30" s="14">
        <v>2277386</v>
      </c>
      <c r="D30" s="30"/>
      <c r="E30" s="28"/>
      <c r="F30" s="13">
        <f t="shared" si="2"/>
        <v>2277386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2448619</v>
      </c>
      <c r="D35" s="89"/>
      <c r="E35" s="90"/>
      <c r="F35" s="91">
        <f>SUM(F29:F34)</f>
        <v>2448619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-123503</v>
      </c>
      <c r="D39" s="201">
        <f>E40-E38</f>
        <v>374494</v>
      </c>
      <c r="E39" s="202"/>
      <c r="F39" s="60">
        <f>SUM(C39:D39)</f>
        <v>250991</v>
      </c>
    </row>
    <row r="40" spans="1:10" ht="20.25" customHeight="1" thickTop="1" thickBot="1">
      <c r="A40" s="5"/>
      <c r="B40" s="8" t="s">
        <v>27</v>
      </c>
      <c r="C40" s="55">
        <f>C28-C35</f>
        <v>39257141</v>
      </c>
      <c r="D40" s="34"/>
      <c r="E40" s="44">
        <f>E28-E35</f>
        <v>3122691</v>
      </c>
      <c r="F40" s="26">
        <f>SUM(C40:E40)</f>
        <v>42379832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44828451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6" zoomScale="90" zoomScaleNormal="90" workbookViewId="0">
      <selection activeCell="D39" sqref="D39:E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7"/>
      <c r="B3" s="194" t="s">
        <v>97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173006</v>
      </c>
      <c r="D7" s="47"/>
      <c r="E7" s="49">
        <v>120040</v>
      </c>
      <c r="F7" s="13">
        <f t="shared" ref="F7:F17" si="0">C7+E7</f>
        <v>293046</v>
      </c>
    </row>
    <row r="8" spans="1:7" s="3" customFormat="1" ht="20.25" customHeight="1">
      <c r="A8" s="5"/>
      <c r="B8" s="6" t="s">
        <v>15</v>
      </c>
      <c r="C8" s="14">
        <v>14050810</v>
      </c>
      <c r="D8" s="47"/>
      <c r="E8" s="49">
        <v>2980487</v>
      </c>
      <c r="F8" s="13">
        <f t="shared" si="0"/>
        <v>17031297</v>
      </c>
    </row>
    <row r="9" spans="1:7" s="3" customFormat="1" ht="20.25" customHeight="1">
      <c r="A9" s="5"/>
      <c r="B9" s="6" t="s">
        <v>19</v>
      </c>
      <c r="C9" s="14">
        <v>1338677</v>
      </c>
      <c r="D9" s="47"/>
      <c r="E9" s="49"/>
      <c r="F9" s="13">
        <f t="shared" si="0"/>
        <v>1338677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6935097</v>
      </c>
      <c r="D11" s="47"/>
      <c r="E11" s="49"/>
      <c r="F11" s="13">
        <f t="shared" si="0"/>
        <v>6935097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1550</v>
      </c>
      <c r="D13" s="47"/>
      <c r="E13" s="49"/>
      <c r="F13" s="13">
        <f>C13+E13</f>
        <v>1550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27732489</v>
      </c>
      <c r="D17" s="32"/>
      <c r="E17" s="50">
        <f>SUM(E7:E16)</f>
        <v>3100527</v>
      </c>
      <c r="F17" s="25">
        <f t="shared" si="0"/>
        <v>30833016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3697128</v>
      </c>
      <c r="D21" s="30"/>
      <c r="E21" s="28"/>
      <c r="F21" s="13">
        <f t="shared" si="1"/>
        <v>3697128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55770</v>
      </c>
      <c r="D25" s="30"/>
      <c r="E25" s="39"/>
      <c r="F25" s="13">
        <f t="shared" si="1"/>
        <v>55770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15099799</v>
      </c>
      <c r="D27" s="61"/>
      <c r="E27" s="31"/>
      <c r="F27" s="40">
        <f>SUM(F18:F26)</f>
        <v>15099799</v>
      </c>
    </row>
    <row r="28" spans="1:10" s="3" customFormat="1" ht="20.25" customHeight="1" thickTop="1">
      <c r="A28" s="5"/>
      <c r="B28" s="62" t="s">
        <v>6</v>
      </c>
      <c r="C28" s="63">
        <f>C17+C27</f>
        <v>42832288</v>
      </c>
      <c r="D28" s="64"/>
      <c r="E28" s="65">
        <f>E17</f>
        <v>3100527</v>
      </c>
      <c r="F28" s="66">
        <f>F17+F27</f>
        <v>45932815</v>
      </c>
    </row>
    <row r="29" spans="1:10" s="3" customFormat="1" ht="20.25" customHeight="1">
      <c r="A29" s="18" t="s">
        <v>8</v>
      </c>
      <c r="B29" s="6" t="s">
        <v>28</v>
      </c>
      <c r="C29" s="14">
        <v>67412</v>
      </c>
      <c r="D29" s="33"/>
      <c r="E29" s="31"/>
      <c r="F29" s="13">
        <f t="shared" ref="F29:F34" si="2">SUM(C29:E29)</f>
        <v>67412</v>
      </c>
    </row>
    <row r="30" spans="1:10" s="3" customFormat="1" ht="20.25" customHeight="1">
      <c r="A30" s="5"/>
      <c r="B30" s="6" t="s">
        <v>20</v>
      </c>
      <c r="C30" s="14">
        <v>2256255</v>
      </c>
      <c r="D30" s="30"/>
      <c r="E30" s="28"/>
      <c r="F30" s="13">
        <f t="shared" si="2"/>
        <v>2256255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2430075</v>
      </c>
      <c r="D35" s="89"/>
      <c r="E35" s="90"/>
      <c r="F35" s="91">
        <f>SUM(F29:F34)</f>
        <v>2430075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1021569</v>
      </c>
      <c r="D39" s="201">
        <f>E40-E38</f>
        <v>352330</v>
      </c>
      <c r="E39" s="202"/>
      <c r="F39" s="60">
        <f>SUM(C39:D39)</f>
        <v>1373899</v>
      </c>
    </row>
    <row r="40" spans="1:10" ht="20.25" customHeight="1" thickTop="1" thickBot="1">
      <c r="A40" s="5"/>
      <c r="B40" s="8" t="s">
        <v>27</v>
      </c>
      <c r="C40" s="55">
        <f>C28-C35</f>
        <v>40402213</v>
      </c>
      <c r="D40" s="34"/>
      <c r="E40" s="44">
        <f>E28-E35</f>
        <v>3100527</v>
      </c>
      <c r="F40" s="26">
        <f>SUM(C40:E40)</f>
        <v>43502740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45932815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0" zoomScale="90" zoomScaleNormal="90" workbookViewId="0">
      <selection activeCell="C38" sqref="C38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128"/>
      <c r="B3" s="194" t="s">
        <v>98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125412</v>
      </c>
      <c r="D7" s="47"/>
      <c r="E7" s="49">
        <v>58286</v>
      </c>
      <c r="F7" s="13">
        <f t="shared" ref="F7:F17" si="0">C7+E7</f>
        <v>183698</v>
      </c>
    </row>
    <row r="8" spans="1:7" s="3" customFormat="1" ht="20.25" customHeight="1">
      <c r="A8" s="5"/>
      <c r="B8" s="6" t="s">
        <v>15</v>
      </c>
      <c r="C8" s="14">
        <v>14081381</v>
      </c>
      <c r="D8" s="47"/>
      <c r="E8" s="49">
        <v>2986457</v>
      </c>
      <c r="F8" s="13">
        <f t="shared" si="0"/>
        <v>17067838</v>
      </c>
    </row>
    <row r="9" spans="1:7" s="3" customFormat="1" ht="20.25" customHeight="1">
      <c r="A9" s="5"/>
      <c r="B9" s="6" t="s">
        <v>19</v>
      </c>
      <c r="C9" s="14">
        <v>1820749</v>
      </c>
      <c r="D9" s="47"/>
      <c r="E9" s="49"/>
      <c r="F9" s="13">
        <f t="shared" si="0"/>
        <v>1820749</v>
      </c>
    </row>
    <row r="10" spans="1:7" s="3" customFormat="1" ht="20.25" customHeight="1">
      <c r="A10" s="5"/>
      <c r="B10" s="6" t="s">
        <v>26</v>
      </c>
      <c r="C10" s="14">
        <v>5233339</v>
      </c>
      <c r="D10" s="47"/>
      <c r="E10" s="49"/>
      <c r="F10" s="13">
        <f t="shared" si="0"/>
        <v>5233339</v>
      </c>
    </row>
    <row r="11" spans="1:7" s="3" customFormat="1" ht="20.25" customHeight="1">
      <c r="A11" s="5"/>
      <c r="B11" s="77" t="s">
        <v>24</v>
      </c>
      <c r="C11" s="14">
        <v>6724841</v>
      </c>
      <c r="D11" s="47"/>
      <c r="E11" s="49"/>
      <c r="F11" s="13">
        <f t="shared" si="0"/>
        <v>6724841</v>
      </c>
    </row>
    <row r="12" spans="1:7" s="3" customFormat="1" ht="20.25" customHeight="1">
      <c r="A12" s="5"/>
      <c r="B12" s="6"/>
      <c r="C12" s="37"/>
      <c r="D12" s="47"/>
      <c r="E12" s="49"/>
      <c r="F12" s="13"/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10</v>
      </c>
      <c r="D16" s="75"/>
      <c r="E16" s="74"/>
      <c r="F16" s="73">
        <v>10</v>
      </c>
    </row>
    <row r="17" spans="1:10" s="3" customFormat="1" ht="20.25" customHeight="1">
      <c r="A17" s="5"/>
      <c r="B17" s="7" t="s">
        <v>11</v>
      </c>
      <c r="C17" s="17">
        <f>SUM(C7:C16)</f>
        <v>27987592</v>
      </c>
      <c r="D17" s="32"/>
      <c r="E17" s="50">
        <f>SUM(E7:E16)</f>
        <v>3044743</v>
      </c>
      <c r="F17" s="25">
        <f t="shared" si="0"/>
        <v>31032335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3697128</v>
      </c>
      <c r="D21" s="30"/>
      <c r="E21" s="28"/>
      <c r="F21" s="13">
        <f t="shared" si="1"/>
        <v>3697128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33902</v>
      </c>
      <c r="D24" s="30"/>
      <c r="E24" s="39"/>
      <c r="F24" s="13">
        <f t="shared" si="1"/>
        <v>33902</v>
      </c>
    </row>
    <row r="25" spans="1:10" s="3" customFormat="1" ht="20.25" customHeight="1">
      <c r="A25" s="5"/>
      <c r="B25" s="6" t="s">
        <v>31</v>
      </c>
      <c r="C25" s="37">
        <v>55770</v>
      </c>
      <c r="D25" s="30"/>
      <c r="E25" s="39"/>
      <c r="F25" s="13">
        <f t="shared" si="1"/>
        <v>55770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15099799</v>
      </c>
      <c r="D27" s="61"/>
      <c r="E27" s="31"/>
      <c r="F27" s="40">
        <f>SUM(F18:F26)</f>
        <v>15099799</v>
      </c>
    </row>
    <row r="28" spans="1:10" s="3" customFormat="1" ht="20.25" customHeight="1" thickTop="1">
      <c r="A28" s="5"/>
      <c r="B28" s="62" t="s">
        <v>6</v>
      </c>
      <c r="C28" s="63">
        <f>C17+C27</f>
        <v>43087391</v>
      </c>
      <c r="D28" s="64"/>
      <c r="E28" s="65">
        <f>E17</f>
        <v>3044743</v>
      </c>
      <c r="F28" s="66">
        <f>F17+F27</f>
        <v>46132134</v>
      </c>
    </row>
    <row r="29" spans="1:10" s="3" customFormat="1" ht="20.25" customHeight="1">
      <c r="A29" s="18" t="s">
        <v>8</v>
      </c>
      <c r="B29" s="6" t="s">
        <v>28</v>
      </c>
      <c r="C29" s="14">
        <v>69128</v>
      </c>
      <c r="D29" s="33"/>
      <c r="E29" s="31"/>
      <c r="F29" s="13">
        <f t="shared" ref="F29:F34" si="2">SUM(C29:E29)</f>
        <v>69128</v>
      </c>
    </row>
    <row r="30" spans="1:10" s="3" customFormat="1" ht="20.25" customHeight="1">
      <c r="A30" s="5"/>
      <c r="B30" s="6" t="s">
        <v>20</v>
      </c>
      <c r="C30" s="14">
        <v>2423309</v>
      </c>
      <c r="D30" s="30"/>
      <c r="E30" s="28"/>
      <c r="F30" s="13">
        <f t="shared" si="2"/>
        <v>2423309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46408</v>
      </c>
      <c r="D32" s="30"/>
      <c r="E32" s="28"/>
      <c r="F32" s="13">
        <f t="shared" si="2"/>
        <v>46408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2598845</v>
      </c>
      <c r="D35" s="89"/>
      <c r="E35" s="90"/>
      <c r="F35" s="91">
        <f>SUM(F29:F34)</f>
        <v>2598845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1107902</v>
      </c>
      <c r="D39" s="201">
        <f>E40-E38</f>
        <v>296546</v>
      </c>
      <c r="E39" s="202"/>
      <c r="F39" s="60">
        <f>SUM(C39:D39)</f>
        <v>1404448</v>
      </c>
    </row>
    <row r="40" spans="1:10" ht="20.25" customHeight="1" thickTop="1" thickBot="1">
      <c r="A40" s="5"/>
      <c r="B40" s="8" t="s">
        <v>27</v>
      </c>
      <c r="C40" s="55">
        <f>C28-C35</f>
        <v>40488546</v>
      </c>
      <c r="D40" s="34"/>
      <c r="E40" s="44">
        <f>E28-E35</f>
        <v>3044743</v>
      </c>
      <c r="F40" s="26">
        <f>SUM(C40:E40)</f>
        <v>43533289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46132134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E2"/>
    <mergeCell ref="B3:G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6" zoomScale="90" zoomScaleNormal="90" workbookViewId="0">
      <selection activeCell="C38" sqref="C38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29"/>
      <c r="B3" s="203" t="s">
        <v>99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133578</v>
      </c>
      <c r="D7" s="47"/>
      <c r="E7" s="49">
        <v>131830</v>
      </c>
      <c r="F7" s="13">
        <f t="shared" ref="F7:F17" si="0">C7+E7</f>
        <v>265408</v>
      </c>
    </row>
    <row r="8" spans="1:7" s="3" customFormat="1" ht="20.25" customHeight="1">
      <c r="A8" s="5"/>
      <c r="B8" s="6" t="s">
        <v>15</v>
      </c>
      <c r="C8" s="14">
        <v>12942581</v>
      </c>
      <c r="D8" s="47"/>
      <c r="E8" s="49">
        <v>2892358</v>
      </c>
      <c r="F8" s="13">
        <f t="shared" si="0"/>
        <v>15834939</v>
      </c>
    </row>
    <row r="9" spans="1:7" s="3" customFormat="1" ht="20.25" customHeight="1">
      <c r="A9" s="5"/>
      <c r="B9" s="6" t="s">
        <v>19</v>
      </c>
      <c r="C9" s="14">
        <v>2281593</v>
      </c>
      <c r="D9" s="47"/>
      <c r="E9" s="49"/>
      <c r="F9" s="13">
        <f t="shared" si="0"/>
        <v>2281593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7064344</v>
      </c>
      <c r="D11" s="47"/>
      <c r="E11" s="49"/>
      <c r="F11" s="13">
        <f t="shared" si="0"/>
        <v>7064344</v>
      </c>
    </row>
    <row r="12" spans="1:7" s="3" customFormat="1" ht="20.25" customHeight="1">
      <c r="A12" s="5"/>
      <c r="B12" s="6" t="s">
        <v>103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23</v>
      </c>
      <c r="D16" s="75"/>
      <c r="E16" s="74"/>
      <c r="F16" s="13">
        <f>C16+E16</f>
        <v>23</v>
      </c>
    </row>
    <row r="17" spans="1:10" s="3" customFormat="1" ht="20.25" customHeight="1">
      <c r="A17" s="5"/>
      <c r="B17" s="7" t="s">
        <v>11</v>
      </c>
      <c r="C17" s="17">
        <f>SUM(C7:C16)</f>
        <v>27777341</v>
      </c>
      <c r="D17" s="32"/>
      <c r="E17" s="50">
        <f>SUM(E7:E16)</f>
        <v>3024188</v>
      </c>
      <c r="F17" s="25">
        <f t="shared" si="0"/>
        <v>30801529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9502359</v>
      </c>
      <c r="D19" s="30"/>
      <c r="E19" s="28"/>
      <c r="F19" s="13">
        <f t="shared" ref="F19:F26" si="1">SUM(C19:E19)</f>
        <v>9502359</v>
      </c>
      <c r="H19" s="35"/>
    </row>
    <row r="20" spans="1:10" s="3" customFormat="1" ht="20.25" customHeight="1">
      <c r="A20" s="5"/>
      <c r="B20" s="6" t="s">
        <v>30</v>
      </c>
      <c r="C20" s="69">
        <v>810639</v>
      </c>
      <c r="D20" s="30"/>
      <c r="E20" s="39"/>
      <c r="F20" s="13">
        <f t="shared" si="1"/>
        <v>810639</v>
      </c>
      <c r="H20" s="35"/>
    </row>
    <row r="21" spans="1:10" s="3" customFormat="1" ht="20.25" customHeight="1">
      <c r="A21" s="5"/>
      <c r="B21" s="6" t="s">
        <v>16</v>
      </c>
      <c r="C21" s="37">
        <v>3717128</v>
      </c>
      <c r="D21" s="30"/>
      <c r="E21" s="28"/>
      <c r="F21" s="13">
        <f t="shared" si="1"/>
        <v>3717128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32</v>
      </c>
      <c r="C24" s="69">
        <v>159172</v>
      </c>
      <c r="D24" s="30"/>
      <c r="E24" s="39"/>
      <c r="F24" s="13">
        <f t="shared" si="1"/>
        <v>159172</v>
      </c>
    </row>
    <row r="25" spans="1:10" s="3" customFormat="1" ht="20.25" customHeight="1">
      <c r="A25" s="5"/>
      <c r="B25" s="6" t="s">
        <v>31</v>
      </c>
      <c r="C25" s="37">
        <v>55770</v>
      </c>
      <c r="D25" s="30"/>
      <c r="E25" s="39"/>
      <c r="F25" s="13">
        <f t="shared" si="1"/>
        <v>55770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15245069</v>
      </c>
      <c r="D27" s="61"/>
      <c r="E27" s="31"/>
      <c r="F27" s="40">
        <f>SUM(F18:F26)</f>
        <v>15245069</v>
      </c>
    </row>
    <row r="28" spans="1:10" s="3" customFormat="1" ht="20.25" customHeight="1" thickTop="1">
      <c r="A28" s="5"/>
      <c r="B28" s="62" t="s">
        <v>6</v>
      </c>
      <c r="C28" s="63">
        <f>C17+C27</f>
        <v>43022410</v>
      </c>
      <c r="D28" s="64"/>
      <c r="E28" s="65">
        <f>E17</f>
        <v>3024188</v>
      </c>
      <c r="F28" s="66">
        <f>F17+F27</f>
        <v>46046598</v>
      </c>
    </row>
    <row r="29" spans="1:10" s="3" customFormat="1" ht="20.25" customHeight="1">
      <c r="A29" s="18" t="s">
        <v>8</v>
      </c>
      <c r="B29" s="6" t="s">
        <v>28</v>
      </c>
      <c r="C29" s="14">
        <v>67637</v>
      </c>
      <c r="D29" s="33"/>
      <c r="E29" s="31"/>
      <c r="F29" s="13">
        <f t="shared" ref="F29:F34" si="2">SUM(C29:E29)</f>
        <v>67637</v>
      </c>
    </row>
    <row r="30" spans="1:10" s="3" customFormat="1" ht="20.25" customHeight="1">
      <c r="A30" s="5"/>
      <c r="B30" s="6" t="s">
        <v>20</v>
      </c>
      <c r="C30" s="14">
        <v>2613300</v>
      </c>
      <c r="D30" s="30"/>
      <c r="E30" s="28"/>
      <c r="F30" s="13">
        <f t="shared" si="2"/>
        <v>2613300</v>
      </c>
      <c r="J30" s="70"/>
    </row>
    <row r="31" spans="1:10" s="3" customFormat="1" ht="20.25" customHeight="1">
      <c r="A31" s="5"/>
      <c r="B31" s="6" t="s">
        <v>102</v>
      </c>
      <c r="C31" s="14">
        <v>38720</v>
      </c>
      <c r="D31" s="30"/>
      <c r="E31" s="28"/>
      <c r="F31" s="13">
        <f t="shared" si="2"/>
        <v>38720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2530</v>
      </c>
      <c r="D34" s="30"/>
      <c r="E34" s="28"/>
      <c r="F34" s="13">
        <f t="shared" si="2"/>
        <v>2530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2824628</v>
      </c>
      <c r="D35" s="89"/>
      <c r="E35" s="90"/>
      <c r="F35" s="91">
        <f>SUM(F29:F34)</f>
        <v>2824628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817138</v>
      </c>
      <c r="D39" s="201">
        <f>E40-E38</f>
        <v>275991</v>
      </c>
      <c r="E39" s="202"/>
      <c r="F39" s="60">
        <f>SUM(C39:D39)</f>
        <v>1093129</v>
      </c>
    </row>
    <row r="40" spans="1:10" ht="20.25" customHeight="1" thickTop="1" thickBot="1">
      <c r="A40" s="5"/>
      <c r="B40" s="8" t="s">
        <v>27</v>
      </c>
      <c r="C40" s="55">
        <f>C28-C35</f>
        <v>40197782</v>
      </c>
      <c r="D40" s="34"/>
      <c r="E40" s="44">
        <f>E28-E35</f>
        <v>3024188</v>
      </c>
      <c r="F40" s="26">
        <f>SUM(C40:E40)</f>
        <v>43221970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46046598</v>
      </c>
    </row>
    <row r="42" spans="1:10" ht="20.25" customHeight="1" thickTop="1">
      <c r="A42" s="80">
        <v>7</v>
      </c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/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D4:E4"/>
    <mergeCell ref="D39:E39"/>
    <mergeCell ref="B3:F3"/>
    <mergeCell ref="A2:F2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9" zoomScale="90" zoomScaleNormal="90" workbookViewId="0">
      <selection activeCell="F40" sqref="F40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86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0" t="s">
        <v>85</v>
      </c>
      <c r="B3" s="203" t="s">
        <v>99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133578</v>
      </c>
      <c r="D7" s="47"/>
      <c r="E7" s="49">
        <v>131830</v>
      </c>
      <c r="F7" s="13">
        <f t="shared" ref="F7:F17" si="0">C7+E7</f>
        <v>265408</v>
      </c>
    </row>
    <row r="8" spans="1:7" s="3" customFormat="1" ht="20.25" customHeight="1">
      <c r="A8" s="5"/>
      <c r="B8" s="6" t="s">
        <v>15</v>
      </c>
      <c r="C8" s="14">
        <v>12942581</v>
      </c>
      <c r="D8" s="47"/>
      <c r="E8" s="49">
        <v>2892358</v>
      </c>
      <c r="F8" s="13">
        <f t="shared" si="0"/>
        <v>15834939</v>
      </c>
    </row>
    <row r="9" spans="1:7" s="3" customFormat="1" ht="20.25" customHeight="1">
      <c r="A9" s="5"/>
      <c r="B9" s="6" t="s">
        <v>19</v>
      </c>
      <c r="C9" s="14">
        <v>2281593</v>
      </c>
      <c r="D9" s="47"/>
      <c r="E9" s="49"/>
      <c r="F9" s="13">
        <f t="shared" si="0"/>
        <v>2281593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7066387</v>
      </c>
      <c r="D11" s="47"/>
      <c r="E11" s="49"/>
      <c r="F11" s="13">
        <f t="shared" si="0"/>
        <v>7066387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1860</v>
      </c>
      <c r="D13" s="47"/>
      <c r="E13" s="49"/>
      <c r="F13" s="13">
        <f>C13+E13</f>
        <v>1860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27779361</v>
      </c>
      <c r="D17" s="32"/>
      <c r="E17" s="50">
        <f>SUM(E7:E16)</f>
        <v>3024188</v>
      </c>
      <c r="F17" s="25">
        <f t="shared" si="0"/>
        <v>30803549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41652746</v>
      </c>
      <c r="D28" s="64"/>
      <c r="E28" s="65">
        <f>E17</f>
        <v>3024188</v>
      </c>
      <c r="F28" s="66">
        <f>F17+F27</f>
        <v>44676934</v>
      </c>
    </row>
    <row r="29" spans="1:10" s="3" customFormat="1" ht="20.25" customHeight="1">
      <c r="A29" s="18" t="s">
        <v>8</v>
      </c>
      <c r="B29" s="6" t="s">
        <v>28</v>
      </c>
      <c r="C29" s="14">
        <v>67637</v>
      </c>
      <c r="D29" s="33"/>
      <c r="E29" s="31"/>
      <c r="F29" s="13">
        <f t="shared" ref="F29:F34" si="2">SUM(C29:E29)</f>
        <v>67637</v>
      </c>
    </row>
    <row r="30" spans="1:10" s="3" customFormat="1" ht="20.25" customHeight="1">
      <c r="A30" s="5"/>
      <c r="B30" s="6" t="s">
        <v>20</v>
      </c>
      <c r="C30" s="14">
        <v>2613300</v>
      </c>
      <c r="D30" s="30"/>
      <c r="E30" s="28"/>
      <c r="F30" s="13">
        <f t="shared" si="2"/>
        <v>2613300</v>
      </c>
      <c r="J30" s="70"/>
    </row>
    <row r="31" spans="1:10" s="3" customFormat="1" ht="20.25" customHeight="1">
      <c r="A31" s="5"/>
      <c r="B31" s="6" t="s">
        <v>29</v>
      </c>
      <c r="C31" s="14">
        <v>80000</v>
      </c>
      <c r="D31" s="30"/>
      <c r="E31" s="28"/>
      <c r="F31" s="13">
        <f t="shared" si="2"/>
        <v>80000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2530</v>
      </c>
      <c r="D34" s="30"/>
      <c r="E34" s="28"/>
      <c r="F34" s="13">
        <f t="shared" si="2"/>
        <v>2530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2865908</v>
      </c>
      <c r="D35" s="89"/>
      <c r="E35" s="90"/>
      <c r="F35" s="91">
        <f>SUM(F29:F34)</f>
        <v>2865908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39380644</v>
      </c>
      <c r="D38" s="53"/>
      <c r="E38" s="87">
        <v>2748197</v>
      </c>
      <c r="F38" s="54">
        <f>SUM(C38:E38)</f>
        <v>42128841</v>
      </c>
    </row>
    <row r="39" spans="1:10" ht="20.25" customHeight="1" thickTop="1" thickBot="1">
      <c r="A39" s="5"/>
      <c r="B39" s="57" t="s">
        <v>14</v>
      </c>
      <c r="C39" s="117">
        <f>C40-C38</f>
        <v>-593806</v>
      </c>
      <c r="D39" s="201">
        <f>E40-E38</f>
        <v>275991</v>
      </c>
      <c r="E39" s="202"/>
      <c r="F39" s="60">
        <f>SUM(C39:D39)</f>
        <v>-317815</v>
      </c>
    </row>
    <row r="40" spans="1:10" ht="20.25" customHeight="1" thickTop="1" thickBot="1">
      <c r="A40" s="5"/>
      <c r="B40" s="8" t="s">
        <v>27</v>
      </c>
      <c r="C40" s="55">
        <f>C28-C35</f>
        <v>38786838</v>
      </c>
      <c r="D40" s="34"/>
      <c r="E40" s="44">
        <f>E28-E35</f>
        <v>3024188</v>
      </c>
      <c r="F40" s="26">
        <f>SUM(C40:E40)</f>
        <v>41811026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85">
        <f>F28</f>
        <v>44676934</v>
      </c>
    </row>
    <row r="42" spans="1:10" ht="20.25" customHeight="1" thickTop="1">
      <c r="A42" s="80"/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>
      <c r="A44" s="4">
        <v>6</v>
      </c>
    </row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D4:E4"/>
    <mergeCell ref="D39:E39"/>
    <mergeCell ref="A2:F2"/>
    <mergeCell ref="B3:F3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5" zoomScale="90" zoomScaleNormal="90" workbookViewId="0">
      <selection activeCell="K41" sqref="K4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2"/>
      <c r="B3" s="203" t="s">
        <v>105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153574</v>
      </c>
      <c r="D7" s="47"/>
      <c r="E7" s="49">
        <v>103443</v>
      </c>
      <c r="F7" s="13">
        <f t="shared" ref="F7:F17" si="0">C7+E7</f>
        <v>257017</v>
      </c>
    </row>
    <row r="8" spans="1:7" s="3" customFormat="1" ht="20.25" customHeight="1">
      <c r="A8" s="5"/>
      <c r="B8" s="6" t="s">
        <v>15</v>
      </c>
      <c r="C8" s="14">
        <v>12224311</v>
      </c>
      <c r="D8" s="47"/>
      <c r="E8" s="49">
        <v>2893098</v>
      </c>
      <c r="F8" s="13">
        <f t="shared" si="0"/>
        <v>15117409</v>
      </c>
    </row>
    <row r="9" spans="1:7" s="3" customFormat="1" ht="20.25" customHeight="1">
      <c r="A9" s="5"/>
      <c r="B9" s="6" t="s">
        <v>19</v>
      </c>
      <c r="C9" s="14">
        <v>2835095</v>
      </c>
      <c r="D9" s="47"/>
      <c r="E9" s="49"/>
      <c r="F9" s="13">
        <f t="shared" si="0"/>
        <v>2835095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6611994</v>
      </c>
      <c r="D11" s="47"/>
      <c r="E11" s="49"/>
      <c r="F11" s="13">
        <f t="shared" si="0"/>
        <v>6611994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620</v>
      </c>
      <c r="D13" s="47"/>
      <c r="E13" s="49"/>
      <c r="F13" s="13">
        <f>C13+E13</f>
        <v>620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27178956</v>
      </c>
      <c r="D17" s="32"/>
      <c r="E17" s="50">
        <f>SUM(E7:E16)</f>
        <v>2996541</v>
      </c>
      <c r="F17" s="25">
        <f t="shared" si="0"/>
        <v>30175497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41052341</v>
      </c>
      <c r="D28" s="64"/>
      <c r="E28" s="65">
        <f>E17</f>
        <v>2996541</v>
      </c>
      <c r="F28" s="66">
        <f>F17+F27</f>
        <v>44048882</v>
      </c>
    </row>
    <row r="29" spans="1:10" s="3" customFormat="1" ht="20.25" customHeight="1">
      <c r="A29" s="18" t="s">
        <v>8</v>
      </c>
      <c r="B29" s="6" t="s">
        <v>28</v>
      </c>
      <c r="C29" s="14">
        <v>58259</v>
      </c>
      <c r="D29" s="33"/>
      <c r="E29" s="31"/>
      <c r="F29" s="13">
        <f t="shared" ref="F29:F34" si="2">SUM(C29:E29)</f>
        <v>58259</v>
      </c>
    </row>
    <row r="30" spans="1:10" s="3" customFormat="1" ht="20.25" customHeight="1">
      <c r="A30" s="5"/>
      <c r="B30" s="6" t="s">
        <v>20</v>
      </c>
      <c r="C30" s="14">
        <v>2111703</v>
      </c>
      <c r="D30" s="30"/>
      <c r="E30" s="28"/>
      <c r="F30" s="13">
        <f t="shared" si="2"/>
        <v>2111703</v>
      </c>
      <c r="J30" s="70"/>
    </row>
    <row r="31" spans="1:10" s="3" customFormat="1" ht="20.25" customHeight="1">
      <c r="A31" s="5"/>
      <c r="B31" s="6" t="s">
        <v>29</v>
      </c>
      <c r="C31" s="14">
        <v>80000</v>
      </c>
      <c r="D31" s="30"/>
      <c r="E31" s="28"/>
      <c r="F31" s="13">
        <f t="shared" si="2"/>
        <v>80000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2352403</v>
      </c>
      <c r="D35" s="89"/>
      <c r="E35" s="133">
        <f>SUM(E29:E34)</f>
        <v>0</v>
      </c>
      <c r="F35" s="91">
        <f>SUM(F29:F34)</f>
        <v>2352403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38786838</v>
      </c>
      <c r="D38" s="53"/>
      <c r="E38" s="87">
        <v>3024188</v>
      </c>
      <c r="F38" s="54">
        <f>SUM(C38:E38)</f>
        <v>41811026</v>
      </c>
    </row>
    <row r="39" spans="1:10" ht="20.25" customHeight="1" thickTop="1" thickBot="1">
      <c r="A39" s="5"/>
      <c r="B39" s="57" t="s">
        <v>14</v>
      </c>
      <c r="C39" s="117">
        <f>C40-C38</f>
        <v>-86900</v>
      </c>
      <c r="D39" s="205">
        <f>E40-E38</f>
        <v>-27647</v>
      </c>
      <c r="E39" s="206"/>
      <c r="F39" s="60">
        <f>SUM(C39:D39)</f>
        <v>-114547</v>
      </c>
    </row>
    <row r="40" spans="1:10" ht="20.25" customHeight="1" thickTop="1" thickBot="1">
      <c r="A40" s="5"/>
      <c r="B40" s="8" t="s">
        <v>27</v>
      </c>
      <c r="C40" s="55">
        <f>C28-C35</f>
        <v>38699938</v>
      </c>
      <c r="D40" s="34"/>
      <c r="E40" s="44">
        <f>E28-E35</f>
        <v>2996541</v>
      </c>
      <c r="F40" s="26">
        <f>SUM(C40:E40)</f>
        <v>41696479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135">
        <f>F28</f>
        <v>44048882</v>
      </c>
    </row>
    <row r="42" spans="1:10" ht="20.25" customHeight="1" thickTop="1">
      <c r="A42" s="80"/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>
      <c r="A44" s="4">
        <v>6</v>
      </c>
    </row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F2"/>
    <mergeCell ref="B3:F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19" zoomScale="90" zoomScaleNormal="90" workbookViewId="0">
      <selection activeCell="F39" sqref="F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4"/>
      <c r="B3" s="203" t="s">
        <v>106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96078</v>
      </c>
      <c r="D7" s="47"/>
      <c r="E7" s="49">
        <v>70045</v>
      </c>
      <c r="F7" s="13">
        <f t="shared" ref="F7:F17" si="0">C7+E7</f>
        <v>166123</v>
      </c>
    </row>
    <row r="8" spans="1:7" s="3" customFormat="1" ht="20.25" customHeight="1">
      <c r="A8" s="5"/>
      <c r="B8" s="6" t="s">
        <v>15</v>
      </c>
      <c r="C8" s="14">
        <v>12520787</v>
      </c>
      <c r="D8" s="47"/>
      <c r="E8" s="49">
        <v>3065598</v>
      </c>
      <c r="F8" s="13">
        <f t="shared" si="0"/>
        <v>15586385</v>
      </c>
    </row>
    <row r="9" spans="1:7" s="3" customFormat="1" ht="20.25" customHeight="1">
      <c r="A9" s="5"/>
      <c r="B9" s="6" t="s">
        <v>19</v>
      </c>
      <c r="C9" s="14">
        <v>3228789</v>
      </c>
      <c r="D9" s="47"/>
      <c r="E9" s="49"/>
      <c r="F9" s="13">
        <f t="shared" si="0"/>
        <v>3228789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4915788</v>
      </c>
      <c r="D11" s="47"/>
      <c r="E11" s="49"/>
      <c r="F11" s="13">
        <f t="shared" si="0"/>
        <v>4915788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26114804</v>
      </c>
      <c r="D17" s="32"/>
      <c r="E17" s="50">
        <f>SUM(E7:E16)</f>
        <v>3135643</v>
      </c>
      <c r="F17" s="25">
        <f t="shared" si="0"/>
        <v>29250447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39988189</v>
      </c>
      <c r="D28" s="64"/>
      <c r="E28" s="65">
        <f>E17</f>
        <v>3135643</v>
      </c>
      <c r="F28" s="66">
        <f>F17+F27</f>
        <v>43123832</v>
      </c>
    </row>
    <row r="29" spans="1:10" s="3" customFormat="1" ht="20.25" customHeight="1">
      <c r="A29" s="18" t="s">
        <v>8</v>
      </c>
      <c r="B29" s="6" t="s">
        <v>28</v>
      </c>
      <c r="C29" s="14">
        <v>50200</v>
      </c>
      <c r="D29" s="33"/>
      <c r="E29" s="31"/>
      <c r="F29" s="13">
        <f t="shared" ref="F29:F34" si="2">SUM(C29:E29)</f>
        <v>50200</v>
      </c>
    </row>
    <row r="30" spans="1:10" s="3" customFormat="1" ht="20.25" customHeight="1">
      <c r="A30" s="5"/>
      <c r="B30" s="6" t="s">
        <v>20</v>
      </c>
      <c r="C30" s="14">
        <v>1438632</v>
      </c>
      <c r="D30" s="30"/>
      <c r="E30" s="28"/>
      <c r="F30" s="13">
        <f t="shared" si="2"/>
        <v>1438632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1591273</v>
      </c>
      <c r="D35" s="89"/>
      <c r="E35" s="133">
        <f>SUM(E29:E34)</f>
        <v>0</v>
      </c>
      <c r="F35" s="91">
        <f>SUM(F29:F34)</f>
        <v>1591273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38786838</v>
      </c>
      <c r="D38" s="53"/>
      <c r="E38" s="87">
        <v>3024188</v>
      </c>
      <c r="F38" s="54">
        <f>SUM(C38:E38)</f>
        <v>41811026</v>
      </c>
    </row>
    <row r="39" spans="1:10" ht="20.25" customHeight="1" thickTop="1" thickBot="1">
      <c r="A39" s="5"/>
      <c r="B39" s="57" t="s">
        <v>14</v>
      </c>
      <c r="C39" s="117">
        <f>C40-C38</f>
        <v>-389922</v>
      </c>
      <c r="D39" s="205">
        <f>E40-E38</f>
        <v>111455</v>
      </c>
      <c r="E39" s="206"/>
      <c r="F39" s="60">
        <f>SUM(C39:D39)</f>
        <v>-278467</v>
      </c>
    </row>
    <row r="40" spans="1:10" ht="20.25" customHeight="1" thickTop="1" thickBot="1">
      <c r="A40" s="5"/>
      <c r="B40" s="8" t="s">
        <v>27</v>
      </c>
      <c r="C40" s="55">
        <f>C28-C35</f>
        <v>38396916</v>
      </c>
      <c r="D40" s="34"/>
      <c r="E40" s="44">
        <f>E28-E35</f>
        <v>3135643</v>
      </c>
      <c r="F40" s="26">
        <f>SUM(C40:E40)</f>
        <v>41532559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135">
        <f>F28</f>
        <v>43123832</v>
      </c>
    </row>
    <row r="42" spans="1:10" ht="20.25" customHeight="1" thickTop="1">
      <c r="A42" s="80"/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>
      <c r="A44" s="4">
        <v>6</v>
      </c>
    </row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F2"/>
    <mergeCell ref="B3:F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2" zoomScale="90" zoomScaleNormal="90" workbookViewId="0">
      <selection activeCell="H39" sqref="H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6"/>
      <c r="B3" s="203" t="s">
        <v>107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211277</v>
      </c>
      <c r="D7" s="47"/>
      <c r="E7" s="49">
        <v>64696</v>
      </c>
      <c r="F7" s="13">
        <f t="shared" ref="F7:F17" si="0">C7+E7</f>
        <v>275973</v>
      </c>
    </row>
    <row r="8" spans="1:7" s="3" customFormat="1" ht="20.25" customHeight="1">
      <c r="A8" s="5"/>
      <c r="B8" s="6" t="s">
        <v>15</v>
      </c>
      <c r="C8" s="14">
        <v>13082873</v>
      </c>
      <c r="D8" s="47"/>
      <c r="E8" s="49">
        <v>3145608</v>
      </c>
      <c r="F8" s="13">
        <f t="shared" si="0"/>
        <v>16228481</v>
      </c>
    </row>
    <row r="9" spans="1:7" s="3" customFormat="1" ht="20.25" customHeight="1">
      <c r="A9" s="5"/>
      <c r="B9" s="6" t="s">
        <v>19</v>
      </c>
      <c r="C9" s="14">
        <v>2025494</v>
      </c>
      <c r="D9" s="47"/>
      <c r="E9" s="49"/>
      <c r="F9" s="13">
        <f t="shared" si="0"/>
        <v>2025494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5549313</v>
      </c>
      <c r="D11" s="47"/>
      <c r="E11" s="49"/>
      <c r="F11" s="13">
        <f t="shared" si="0"/>
        <v>5549313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6"/>
      <c r="C14" s="14"/>
      <c r="D14" s="47"/>
      <c r="E14" s="49"/>
      <c r="F14" s="13"/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26222319</v>
      </c>
      <c r="D17" s="32"/>
      <c r="E17" s="50">
        <f>SUM(E7:E16)</f>
        <v>3210304</v>
      </c>
      <c r="F17" s="25">
        <f t="shared" si="0"/>
        <v>29432623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40095704</v>
      </c>
      <c r="D28" s="64"/>
      <c r="E28" s="65">
        <f>E17</f>
        <v>3210304</v>
      </c>
      <c r="F28" s="66">
        <f>F17+F27</f>
        <v>43306008</v>
      </c>
    </row>
    <row r="29" spans="1:10" s="3" customFormat="1" ht="20.25" customHeight="1">
      <c r="A29" s="18" t="s">
        <v>8</v>
      </c>
      <c r="B29" s="6" t="s">
        <v>28</v>
      </c>
      <c r="C29" s="14">
        <v>76251</v>
      </c>
      <c r="D29" s="33"/>
      <c r="E29" s="31"/>
      <c r="F29" s="13">
        <f t="shared" ref="F29:F34" si="2">SUM(C29:E29)</f>
        <v>76251</v>
      </c>
    </row>
    <row r="30" spans="1:10" s="3" customFormat="1" ht="20.25" customHeight="1">
      <c r="A30" s="5"/>
      <c r="B30" s="6" t="s">
        <v>20</v>
      </c>
      <c r="C30" s="14">
        <v>1852289</v>
      </c>
      <c r="D30" s="30"/>
      <c r="E30" s="28"/>
      <c r="F30" s="13">
        <f t="shared" si="2"/>
        <v>1852289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2030981</v>
      </c>
      <c r="D35" s="89"/>
      <c r="E35" s="133">
        <f>SUM(E29:E34)</f>
        <v>0</v>
      </c>
      <c r="F35" s="91">
        <f>SUM(F29:F34)</f>
        <v>2030981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38786838</v>
      </c>
      <c r="D38" s="53"/>
      <c r="E38" s="87">
        <v>3024188</v>
      </c>
      <c r="F38" s="54">
        <f>SUM(C38:E38)</f>
        <v>41811026</v>
      </c>
    </row>
    <row r="39" spans="1:10" ht="20.25" customHeight="1" thickTop="1" thickBot="1">
      <c r="A39" s="5"/>
      <c r="B39" s="57" t="s">
        <v>14</v>
      </c>
      <c r="C39" s="117">
        <f>C40-C38</f>
        <v>-722115</v>
      </c>
      <c r="D39" s="205">
        <f>E40-E38</f>
        <v>186116</v>
      </c>
      <c r="E39" s="206"/>
      <c r="F39" s="60">
        <f>SUM(C39:D39)</f>
        <v>-535999</v>
      </c>
      <c r="H39" t="s">
        <v>118</v>
      </c>
    </row>
    <row r="40" spans="1:10" ht="20.25" customHeight="1" thickTop="1" thickBot="1">
      <c r="A40" s="5"/>
      <c r="B40" s="8" t="s">
        <v>27</v>
      </c>
      <c r="C40" s="55">
        <f>C28-C35</f>
        <v>38064723</v>
      </c>
      <c r="D40" s="34"/>
      <c r="E40" s="44">
        <f>E28-E35</f>
        <v>3210304</v>
      </c>
      <c r="F40" s="26">
        <f>SUM(C40:E40)</f>
        <v>41275027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135">
        <f>F28</f>
        <v>43306008</v>
      </c>
    </row>
    <row r="42" spans="1:10" ht="20.25" customHeight="1" thickTop="1">
      <c r="A42" s="80"/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>
      <c r="A44" s="4">
        <v>6</v>
      </c>
    </row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F2"/>
    <mergeCell ref="B3:F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22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44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210947</v>
      </c>
      <c r="D7" s="47"/>
      <c r="E7" s="49">
        <v>74073</v>
      </c>
      <c r="F7" s="13">
        <f t="shared" ref="F7:F15" si="0">C7+E7</f>
        <v>285020</v>
      </c>
    </row>
    <row r="8" spans="1:7" s="3" customFormat="1" ht="20.25" customHeight="1">
      <c r="A8" s="5"/>
      <c r="B8" s="6" t="s">
        <v>15</v>
      </c>
      <c r="C8" s="14">
        <v>5683745</v>
      </c>
      <c r="D8" s="47"/>
      <c r="E8" s="49">
        <v>3704640</v>
      </c>
      <c r="F8" s="13">
        <f t="shared" si="0"/>
        <v>9388385</v>
      </c>
    </row>
    <row r="9" spans="1:7" s="3" customFormat="1" ht="20.25" customHeight="1">
      <c r="A9" s="5"/>
      <c r="B9" s="6" t="s">
        <v>19</v>
      </c>
      <c r="C9" s="14">
        <v>4342771</v>
      </c>
      <c r="D9" s="47"/>
      <c r="E9" s="49"/>
      <c r="F9" s="13">
        <f t="shared" si="0"/>
        <v>4342771</v>
      </c>
    </row>
    <row r="10" spans="1:7" s="3" customFormat="1" ht="20.25" customHeight="1">
      <c r="A10" s="5"/>
      <c r="B10" s="6" t="s">
        <v>26</v>
      </c>
      <c r="C10" s="14">
        <v>3179568</v>
      </c>
      <c r="D10" s="47"/>
      <c r="E10" s="49"/>
      <c r="F10" s="13">
        <f t="shared" si="0"/>
        <v>3179568</v>
      </c>
    </row>
    <row r="11" spans="1:7" s="3" customFormat="1" ht="20.25" customHeight="1">
      <c r="A11" s="5"/>
      <c r="B11" s="77" t="s">
        <v>24</v>
      </c>
      <c r="C11" s="14">
        <v>7930562</v>
      </c>
      <c r="D11" s="47"/>
      <c r="E11" s="49"/>
      <c r="F11" s="13">
        <f t="shared" si="0"/>
        <v>7930562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21383604</v>
      </c>
      <c r="D15" s="32"/>
      <c r="E15" s="50">
        <f>SUM(E7:E14)</f>
        <v>3779002</v>
      </c>
      <c r="F15" s="25">
        <f t="shared" si="0"/>
        <v>25162606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38132527</v>
      </c>
      <c r="D26" s="64"/>
      <c r="E26" s="65">
        <f>E15</f>
        <v>3779002</v>
      </c>
      <c r="F26" s="66">
        <f>F15+F25</f>
        <v>41911529</v>
      </c>
    </row>
    <row r="27" spans="1:10" s="3" customFormat="1" ht="20.25" customHeight="1">
      <c r="A27" s="18" t="s">
        <v>8</v>
      </c>
      <c r="B27" s="6" t="s">
        <v>28</v>
      </c>
      <c r="C27" s="14">
        <v>95100</v>
      </c>
      <c r="D27" s="33"/>
      <c r="E27" s="31"/>
      <c r="F27" s="40">
        <f t="shared" ref="F27:F32" si="1">SUM(C27:E27)</f>
        <v>95100</v>
      </c>
    </row>
    <row r="28" spans="1:10" s="3" customFormat="1" ht="20.25" customHeight="1">
      <c r="A28" s="5"/>
      <c r="B28" s="6" t="s">
        <v>20</v>
      </c>
      <c r="C28" s="14">
        <v>2656015</v>
      </c>
      <c r="D28" s="30"/>
      <c r="E28" s="28"/>
      <c r="F28" s="13">
        <f t="shared" si="1"/>
        <v>2656015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2798791</v>
      </c>
      <c r="D33" s="64"/>
      <c r="E33" s="71"/>
      <c r="F33" s="54">
        <f>SUM(F27:F32)</f>
        <v>2798791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-64129</v>
      </c>
      <c r="D35" s="59"/>
      <c r="E35" s="58">
        <f>E26-E34</f>
        <v>-17363</v>
      </c>
      <c r="F35" s="60">
        <f>SUM(C35:E35)</f>
        <v>-81492</v>
      </c>
    </row>
    <row r="36" spans="1:7" s="3" customFormat="1" ht="20.25" customHeight="1" thickTop="1" thickBot="1">
      <c r="A36" s="5"/>
      <c r="B36" s="8" t="s">
        <v>27</v>
      </c>
      <c r="C36" s="55">
        <f>C26-C33</f>
        <v>35333736</v>
      </c>
      <c r="D36" s="34"/>
      <c r="E36" s="44">
        <f>E26-E33</f>
        <v>3779002</v>
      </c>
      <c r="F36" s="26">
        <f>SUM(C36:E36)</f>
        <v>39112738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41911529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8"/>
  <sheetViews>
    <sheetView topLeftCell="A22" zoomScale="90" zoomScaleNormal="90" workbookViewId="0">
      <selection activeCell="L15" sqref="L15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7"/>
      <c r="B3" s="203" t="s">
        <v>108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170936</v>
      </c>
      <c r="D7" s="47"/>
      <c r="E7" s="49">
        <v>123006</v>
      </c>
      <c r="F7" s="13">
        <f t="shared" ref="F7:F17" si="0">C7+E7</f>
        <v>293942</v>
      </c>
    </row>
    <row r="8" spans="1:7" s="3" customFormat="1" ht="20.25" customHeight="1">
      <c r="A8" s="5"/>
      <c r="B8" s="6" t="s">
        <v>15</v>
      </c>
      <c r="C8" s="14">
        <v>11935933</v>
      </c>
      <c r="D8" s="47"/>
      <c r="E8" s="49">
        <v>3196031</v>
      </c>
      <c r="F8" s="13">
        <f t="shared" si="0"/>
        <v>15131964</v>
      </c>
    </row>
    <row r="9" spans="1:7" s="3" customFormat="1" ht="20.25" customHeight="1">
      <c r="A9" s="5"/>
      <c r="B9" s="6" t="s">
        <v>19</v>
      </c>
      <c r="C9" s="14">
        <v>2244306</v>
      </c>
      <c r="D9" s="47"/>
      <c r="E9" s="49"/>
      <c r="F9" s="13">
        <f t="shared" si="0"/>
        <v>2244306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7068683</v>
      </c>
      <c r="D11" s="47"/>
      <c r="E11" s="49"/>
      <c r="F11" s="13">
        <f t="shared" si="0"/>
        <v>7068683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6" t="s">
        <v>112</v>
      </c>
      <c r="C14" s="14">
        <v>244770</v>
      </c>
      <c r="D14" s="47"/>
      <c r="E14" s="49"/>
      <c r="F14" s="13">
        <f>C14+E14</f>
        <v>244770</v>
      </c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27017990</v>
      </c>
      <c r="D17" s="32"/>
      <c r="E17" s="50">
        <f>SUM(E7:E16)</f>
        <v>3319037</v>
      </c>
      <c r="F17" s="25">
        <f t="shared" si="0"/>
        <v>30337027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40891375</v>
      </c>
      <c r="D28" s="64"/>
      <c r="E28" s="65">
        <f>E17</f>
        <v>3319037</v>
      </c>
      <c r="F28" s="66">
        <f>F17+F27</f>
        <v>44210412</v>
      </c>
    </row>
    <row r="29" spans="1:10" s="3" customFormat="1" ht="20.25" customHeight="1">
      <c r="A29" s="18" t="s">
        <v>8</v>
      </c>
      <c r="B29" s="6" t="s">
        <v>28</v>
      </c>
      <c r="C29" s="14">
        <v>90246</v>
      </c>
      <c r="D29" s="33"/>
      <c r="E29" s="31"/>
      <c r="F29" s="13">
        <f t="shared" ref="F29:F34" si="2">SUM(C29:E29)</f>
        <v>90246</v>
      </c>
    </row>
    <row r="30" spans="1:10" s="3" customFormat="1" ht="20.25" customHeight="1">
      <c r="A30" s="5"/>
      <c r="B30" s="6" t="s">
        <v>20</v>
      </c>
      <c r="C30" s="14">
        <v>2542944</v>
      </c>
      <c r="D30" s="30"/>
      <c r="E30" s="28"/>
      <c r="F30" s="13">
        <f t="shared" si="2"/>
        <v>2542944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72</v>
      </c>
      <c r="C33" s="14">
        <v>60000</v>
      </c>
      <c r="D33" s="30"/>
      <c r="E33" s="28"/>
      <c r="F33" s="13">
        <f t="shared" si="2"/>
        <v>60000</v>
      </c>
      <c r="G33" s="56"/>
    </row>
    <row r="34" spans="1:10" s="3" customFormat="1" ht="20.25" customHeight="1" thickBot="1">
      <c r="A34" s="5"/>
      <c r="B34" s="6" t="s">
        <v>84</v>
      </c>
      <c r="C34" s="45">
        <v>0</v>
      </c>
      <c r="D34" s="30"/>
      <c r="E34" s="28"/>
      <c r="F34" s="13">
        <f t="shared" si="2"/>
        <v>0</v>
      </c>
    </row>
    <row r="35" spans="1:10" s="3" customFormat="1" ht="20.25" customHeight="1" thickTop="1" thickBot="1">
      <c r="A35" s="5"/>
      <c r="B35" s="88" t="s">
        <v>9</v>
      </c>
      <c r="C35" s="89">
        <f>SUM(C29:C34)</f>
        <v>2735631</v>
      </c>
      <c r="D35" s="89"/>
      <c r="E35" s="133">
        <f>SUM(E29:E34)</f>
        <v>0</v>
      </c>
      <c r="F35" s="91">
        <f>SUM(F29:F34)</f>
        <v>2735631</v>
      </c>
    </row>
    <row r="36" spans="1:10" s="3" customFormat="1" ht="20.25" customHeight="1" thickTop="1">
      <c r="A36" s="92"/>
      <c r="B36" s="92"/>
      <c r="C36" s="93"/>
      <c r="D36" s="93"/>
      <c r="E36" s="94"/>
      <c r="F36" s="93"/>
      <c r="J36" s="102"/>
    </row>
    <row r="37" spans="1:10" s="3" customFormat="1" ht="20.25" customHeight="1" thickBot="1">
      <c r="A37" s="97"/>
      <c r="B37" s="97"/>
      <c r="C37" s="98"/>
      <c r="D37" s="98"/>
      <c r="E37" s="99"/>
      <c r="F37" s="98"/>
      <c r="G37" s="79"/>
    </row>
    <row r="38" spans="1:10" ht="20.25" customHeight="1" thickTop="1" thickBot="1">
      <c r="A38" s="86" t="s">
        <v>10</v>
      </c>
      <c r="B38" s="51" t="s">
        <v>13</v>
      </c>
      <c r="C38" s="52">
        <v>38786838</v>
      </c>
      <c r="D38" s="53"/>
      <c r="E38" s="87">
        <v>3024188</v>
      </c>
      <c r="F38" s="54">
        <f>SUM(C38:E38)</f>
        <v>41811026</v>
      </c>
    </row>
    <row r="39" spans="1:10" ht="20.25" customHeight="1" thickTop="1" thickBot="1">
      <c r="A39" s="5"/>
      <c r="B39" s="57" t="s">
        <v>14</v>
      </c>
      <c r="C39" s="117">
        <f>C40-C38</f>
        <v>-631094</v>
      </c>
      <c r="D39" s="205">
        <f>E40-E38</f>
        <v>294849</v>
      </c>
      <c r="E39" s="206"/>
      <c r="F39" s="60">
        <f>SUM(C39:D39)</f>
        <v>-336245</v>
      </c>
    </row>
    <row r="40" spans="1:10" ht="20.25" customHeight="1" thickTop="1" thickBot="1">
      <c r="A40" s="5"/>
      <c r="B40" s="8" t="s">
        <v>27</v>
      </c>
      <c r="C40" s="55">
        <f>C28-C35</f>
        <v>38155744</v>
      </c>
      <c r="D40" s="34"/>
      <c r="E40" s="44">
        <f>E28-E35</f>
        <v>3319037</v>
      </c>
      <c r="F40" s="26">
        <f>SUM(C40:E40)</f>
        <v>41474781</v>
      </c>
    </row>
    <row r="41" spans="1:10" ht="20.25" customHeight="1" thickBot="1">
      <c r="A41" s="84" t="s">
        <v>38</v>
      </c>
      <c r="B41" s="81"/>
      <c r="C41" s="81"/>
      <c r="D41" s="83"/>
      <c r="E41" s="82"/>
      <c r="F41" s="135">
        <f>F28</f>
        <v>44210412</v>
      </c>
    </row>
    <row r="42" spans="1:10" ht="20.25" customHeight="1" thickTop="1">
      <c r="A42" s="80"/>
      <c r="B42" s="79"/>
      <c r="C42" s="79"/>
      <c r="D42" s="79"/>
      <c r="E42" s="79"/>
      <c r="F42" s="79"/>
    </row>
    <row r="43" spans="1:10" ht="20.25" customHeight="1">
      <c r="A43" s="80"/>
      <c r="B43" s="80"/>
      <c r="C43" s="101"/>
      <c r="D43" s="80"/>
      <c r="E43" s="80"/>
      <c r="F43" s="80"/>
    </row>
    <row r="44" spans="1:10" ht="20.25" customHeight="1">
      <c r="A44" s="4">
        <v>6</v>
      </c>
    </row>
    <row r="45" spans="1:10" ht="20.25" customHeight="1">
      <c r="A45" s="1"/>
      <c r="B45" s="1"/>
      <c r="C45" s="1"/>
      <c r="D45" s="1"/>
      <c r="E45" s="1"/>
      <c r="F45" s="2"/>
    </row>
    <row r="46" spans="1:10" ht="20.25" customHeight="1">
      <c r="A46" s="1"/>
      <c r="B46" s="1"/>
      <c r="C46" s="41"/>
      <c r="D46" s="1"/>
      <c r="E46" s="1"/>
      <c r="F46" s="2"/>
    </row>
    <row r="47" spans="1:10" ht="20.25" customHeight="1">
      <c r="A47" s="1"/>
      <c r="B47" s="1"/>
      <c r="C47" s="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14.25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</sheetData>
  <mergeCells count="5">
    <mergeCell ref="A1:F1"/>
    <mergeCell ref="A2:F2"/>
    <mergeCell ref="B3:F3"/>
    <mergeCell ref="D4:E4"/>
    <mergeCell ref="D39:E39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A22" zoomScale="90" zoomScaleNormal="90" workbookViewId="0">
      <selection activeCell="D40" sqref="D40:E40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8"/>
      <c r="B3" s="203" t="s">
        <v>109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111014</v>
      </c>
      <c r="D7" s="47"/>
      <c r="E7" s="49">
        <v>121977</v>
      </c>
      <c r="F7" s="13">
        <f t="shared" ref="F7:F17" si="0">C7+E7</f>
        <v>232991</v>
      </c>
    </row>
    <row r="8" spans="1:7" s="3" customFormat="1" ht="20.25" customHeight="1">
      <c r="A8" s="5"/>
      <c r="B8" s="6" t="s">
        <v>15</v>
      </c>
      <c r="C8" s="14">
        <v>13508949</v>
      </c>
      <c r="D8" s="47"/>
      <c r="E8" s="49">
        <v>3130781</v>
      </c>
      <c r="F8" s="13">
        <f t="shared" si="0"/>
        <v>16639730</v>
      </c>
    </row>
    <row r="9" spans="1:7" s="3" customFormat="1" ht="20.25" customHeight="1">
      <c r="A9" s="5"/>
      <c r="B9" s="6" t="s">
        <v>19</v>
      </c>
      <c r="C9" s="14">
        <v>2798805</v>
      </c>
      <c r="D9" s="47"/>
      <c r="E9" s="49"/>
      <c r="F9" s="13">
        <f t="shared" si="0"/>
        <v>2798805</v>
      </c>
    </row>
    <row r="10" spans="1:7" s="3" customFormat="1" ht="20.25" customHeight="1">
      <c r="A10" s="5"/>
      <c r="B10" s="6" t="s">
        <v>26</v>
      </c>
      <c r="C10" s="14">
        <v>5233362</v>
      </c>
      <c r="D10" s="47"/>
      <c r="E10" s="49"/>
      <c r="F10" s="13">
        <f t="shared" si="0"/>
        <v>5233362</v>
      </c>
    </row>
    <row r="11" spans="1:7" s="3" customFormat="1" ht="20.25" customHeight="1">
      <c r="A11" s="5"/>
      <c r="B11" s="77" t="s">
        <v>24</v>
      </c>
      <c r="C11" s="14">
        <v>8551786</v>
      </c>
      <c r="D11" s="47"/>
      <c r="E11" s="49"/>
      <c r="F11" s="13">
        <f t="shared" si="0"/>
        <v>8551786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6" t="s">
        <v>113</v>
      </c>
      <c r="C14" s="141">
        <v>866265</v>
      </c>
      <c r="D14" s="47"/>
      <c r="E14" s="49"/>
      <c r="F14" s="13">
        <f>C14+E14</f>
        <v>866265</v>
      </c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31190181</v>
      </c>
      <c r="D17" s="32"/>
      <c r="E17" s="50">
        <f>SUM(E7:E16)</f>
        <v>3252758</v>
      </c>
      <c r="F17" s="25">
        <f t="shared" si="0"/>
        <v>34442939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45063566</v>
      </c>
      <c r="D28" s="64"/>
      <c r="E28" s="65">
        <f>E17</f>
        <v>3252758</v>
      </c>
      <c r="F28" s="66">
        <f>F17+F27</f>
        <v>48316324</v>
      </c>
    </row>
    <row r="29" spans="1:10" s="3" customFormat="1" ht="20.25" customHeight="1">
      <c r="A29" s="18" t="s">
        <v>8</v>
      </c>
      <c r="B29" s="6" t="s">
        <v>28</v>
      </c>
      <c r="C29" s="14">
        <v>68835</v>
      </c>
      <c r="D29" s="33"/>
      <c r="E29" s="31"/>
      <c r="F29" s="13">
        <f t="shared" ref="F29:F35" si="2">SUM(C29:E29)</f>
        <v>68835</v>
      </c>
    </row>
    <row r="30" spans="1:10" s="3" customFormat="1" ht="20.25" customHeight="1">
      <c r="A30" s="5"/>
      <c r="B30" s="6" t="s">
        <v>20</v>
      </c>
      <c r="C30" s="14">
        <v>2842375</v>
      </c>
      <c r="D30" s="30"/>
      <c r="E30" s="28"/>
      <c r="F30" s="13">
        <f t="shared" si="2"/>
        <v>2842375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110</v>
      </c>
      <c r="C33" s="14">
        <v>1705320</v>
      </c>
      <c r="D33" s="30"/>
      <c r="E33" s="28"/>
      <c r="F33" s="13">
        <f t="shared" si="2"/>
        <v>1705320</v>
      </c>
    </row>
    <row r="34" spans="1:10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  <c r="G34" s="56"/>
    </row>
    <row r="35" spans="1:10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10" s="3" customFormat="1" ht="20.25" customHeight="1" thickTop="1" thickBot="1">
      <c r="A36" s="5"/>
      <c r="B36" s="88" t="s">
        <v>9</v>
      </c>
      <c r="C36" s="89">
        <f>SUM(C29:C35)</f>
        <v>4718971</v>
      </c>
      <c r="D36" s="89"/>
      <c r="E36" s="133">
        <f>SUM(E29:E35)</f>
        <v>0</v>
      </c>
      <c r="F36" s="91">
        <f>SUM(F29:F35)</f>
        <v>4718971</v>
      </c>
    </row>
    <row r="37" spans="1:10" s="3" customFormat="1" ht="20.25" customHeight="1" thickTop="1">
      <c r="A37" s="92"/>
      <c r="B37" s="92"/>
      <c r="C37" s="93"/>
      <c r="D37" s="93"/>
      <c r="E37" s="94"/>
      <c r="F37" s="93"/>
      <c r="J37" s="102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10" ht="20.25" customHeight="1" thickTop="1" thickBot="1">
      <c r="A40" s="5"/>
      <c r="B40" s="57" t="s">
        <v>14</v>
      </c>
      <c r="C40" s="117">
        <f>C41-C39</f>
        <v>1557757</v>
      </c>
      <c r="D40" s="205">
        <f>E41-E39</f>
        <v>228570</v>
      </c>
      <c r="E40" s="206"/>
      <c r="F40" s="60">
        <f>SUM(C40:D40)</f>
        <v>1786327</v>
      </c>
    </row>
    <row r="41" spans="1:10" ht="20.25" customHeight="1" thickTop="1" thickBot="1">
      <c r="A41" s="5"/>
      <c r="B41" s="8" t="s">
        <v>27</v>
      </c>
      <c r="C41" s="55">
        <f>C28-C36</f>
        <v>40344595</v>
      </c>
      <c r="D41" s="34"/>
      <c r="E41" s="44">
        <f>E28-E36</f>
        <v>3252758</v>
      </c>
      <c r="F41" s="26">
        <f>SUM(C41:E41)</f>
        <v>43597353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135">
        <f>F28</f>
        <v>48316324</v>
      </c>
    </row>
    <row r="43" spans="1:10" ht="20.25" customHeight="1" thickTop="1">
      <c r="A43" s="80"/>
      <c r="B43" s="79"/>
      <c r="C43" s="79"/>
      <c r="D43" s="79"/>
      <c r="E43" s="79"/>
      <c r="F43" s="79"/>
    </row>
    <row r="44" spans="1:10" ht="20.25" customHeight="1">
      <c r="A44" s="80"/>
      <c r="B44" s="80"/>
      <c r="C44" s="101"/>
      <c r="D44" s="80"/>
      <c r="E44" s="80"/>
      <c r="F44" s="80"/>
    </row>
    <row r="45" spans="1:10" ht="20.25" customHeight="1">
      <c r="A45" s="4">
        <v>6</v>
      </c>
    </row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59"/>
  <sheetViews>
    <sheetView topLeftCell="B19" zoomScale="90" zoomScaleNormal="90" workbookViewId="0">
      <selection activeCell="M26" sqref="M2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104</v>
      </c>
      <c r="B1" s="192"/>
      <c r="C1" s="192"/>
      <c r="D1" s="192"/>
      <c r="E1" s="192"/>
      <c r="F1" s="192"/>
      <c r="G1" s="11"/>
    </row>
    <row r="2" spans="1:7" ht="27" customHeight="1">
      <c r="A2" s="204" t="s">
        <v>21</v>
      </c>
      <c r="B2" s="204"/>
      <c r="C2" s="204"/>
      <c r="D2" s="204"/>
      <c r="E2" s="204"/>
      <c r="F2" s="204"/>
      <c r="G2" s="4"/>
    </row>
    <row r="3" spans="1:7" ht="20.25" customHeight="1" thickBot="1">
      <c r="A3" s="139"/>
      <c r="B3" s="203" t="s">
        <v>111</v>
      </c>
      <c r="C3" s="203"/>
      <c r="D3" s="203"/>
      <c r="E3" s="203"/>
      <c r="F3" s="203"/>
      <c r="G3" s="131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153908</v>
      </c>
      <c r="D7" s="47"/>
      <c r="E7" s="49">
        <v>120948</v>
      </c>
      <c r="F7" s="13">
        <f t="shared" ref="F7:F12" si="0">C7+E7</f>
        <v>274856</v>
      </c>
    </row>
    <row r="8" spans="1:7" s="3" customFormat="1" ht="20.25" customHeight="1">
      <c r="A8" s="5"/>
      <c r="B8" s="6" t="s">
        <v>15</v>
      </c>
      <c r="C8" s="14">
        <v>15723332</v>
      </c>
      <c r="D8" s="47"/>
      <c r="E8" s="49">
        <v>3144234</v>
      </c>
      <c r="F8" s="13">
        <f t="shared" si="0"/>
        <v>18867566</v>
      </c>
    </row>
    <row r="9" spans="1:7" s="3" customFormat="1" ht="20.25" customHeight="1">
      <c r="A9" s="5"/>
      <c r="B9" s="6" t="s">
        <v>19</v>
      </c>
      <c r="C9" s="14">
        <v>3235051</v>
      </c>
      <c r="D9" s="47"/>
      <c r="E9" s="49"/>
      <c r="F9" s="13">
        <f t="shared" si="0"/>
        <v>3235051</v>
      </c>
    </row>
    <row r="10" spans="1:7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7" s="3" customFormat="1" ht="20.25" customHeight="1">
      <c r="A11" s="5"/>
      <c r="B11" s="77" t="s">
        <v>24</v>
      </c>
      <c r="C11" s="14">
        <v>6961018</v>
      </c>
      <c r="D11" s="47"/>
      <c r="E11" s="49"/>
      <c r="F11" s="13">
        <f t="shared" si="0"/>
        <v>6961018</v>
      </c>
    </row>
    <row r="12" spans="1:7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7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6" t="s">
        <v>114</v>
      </c>
      <c r="C14" s="142">
        <v>321081</v>
      </c>
      <c r="D14" s="47"/>
      <c r="E14" s="49"/>
      <c r="F14" s="13">
        <f>C14+E14</f>
        <v>321081</v>
      </c>
    </row>
    <row r="15" spans="1:7" s="3" customFormat="1" ht="20.25" customHeight="1">
      <c r="A15" s="5"/>
      <c r="B15" s="6"/>
      <c r="C15" s="14"/>
      <c r="D15" s="47"/>
      <c r="E15" s="49"/>
      <c r="F15" s="13"/>
    </row>
    <row r="16" spans="1:7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10" s="3" customFormat="1" ht="20.25" customHeight="1">
      <c r="A17" s="5"/>
      <c r="B17" s="7" t="s">
        <v>11</v>
      </c>
      <c r="C17" s="17">
        <f>SUM(C7:C16)</f>
        <v>31747786</v>
      </c>
      <c r="D17" s="32"/>
      <c r="E17" s="50">
        <f>SUM(E7:E16)</f>
        <v>3265182</v>
      </c>
      <c r="F17" s="25">
        <f>SUM(F5:F16)</f>
        <v>35012968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  <c r="H19" s="35"/>
    </row>
    <row r="20" spans="1:10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  <c r="H20" s="35"/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  <c r="H21" s="35"/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  <c r="H22" s="35"/>
    </row>
    <row r="23" spans="1:10" s="3" customFormat="1" ht="20.25" customHeight="1">
      <c r="A23" s="5"/>
      <c r="B23" s="6"/>
      <c r="C23" s="37"/>
      <c r="D23" s="30"/>
      <c r="E23" s="43"/>
      <c r="F23" s="13"/>
      <c r="H23" s="27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45621171</v>
      </c>
      <c r="D28" s="64"/>
      <c r="E28" s="65">
        <f>E17</f>
        <v>3265182</v>
      </c>
      <c r="F28" s="143">
        <f>SUM(C28:E28)</f>
        <v>48886353</v>
      </c>
    </row>
    <row r="29" spans="1:10" s="3" customFormat="1" ht="20.25" customHeight="1">
      <c r="A29" s="18" t="s">
        <v>8</v>
      </c>
      <c r="B29" s="6" t="s">
        <v>28</v>
      </c>
      <c r="C29" s="14">
        <v>59320</v>
      </c>
      <c r="D29" s="33"/>
      <c r="E29" s="31"/>
      <c r="F29" s="13">
        <f t="shared" ref="F29:F35" si="2">SUM(C29:E29)</f>
        <v>59320</v>
      </c>
    </row>
    <row r="30" spans="1:10" s="3" customFormat="1" ht="20.25" customHeight="1">
      <c r="A30" s="5"/>
      <c r="B30" s="6" t="s">
        <v>20</v>
      </c>
      <c r="C30" s="14">
        <v>3071906</v>
      </c>
      <c r="D30" s="30"/>
      <c r="E30" s="28"/>
      <c r="F30" s="13">
        <f t="shared" si="2"/>
        <v>3071906</v>
      </c>
      <c r="J30" s="70"/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10" s="3" customFormat="1" ht="20.25" customHeight="1">
      <c r="A33" s="5"/>
      <c r="B33" s="6" t="s">
        <v>110</v>
      </c>
      <c r="C33" s="14">
        <v>1700300</v>
      </c>
      <c r="D33" s="30"/>
      <c r="E33" s="28"/>
      <c r="F33" s="13">
        <f t="shared" si="2"/>
        <v>1700300</v>
      </c>
    </row>
    <row r="34" spans="1:10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  <c r="G34" s="56"/>
    </row>
    <row r="35" spans="1:10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10" s="3" customFormat="1" ht="20.25" customHeight="1" thickTop="1" thickBot="1">
      <c r="A36" s="5"/>
      <c r="B36" s="88" t="s">
        <v>9</v>
      </c>
      <c r="C36" s="89">
        <f>SUM(C29:C35)</f>
        <v>4933967</v>
      </c>
      <c r="D36" s="89"/>
      <c r="E36" s="133">
        <f>SUM(E29:E35)</f>
        <v>0</v>
      </c>
      <c r="F36" s="91">
        <f>SUM(F29:F35)</f>
        <v>4933967</v>
      </c>
    </row>
    <row r="37" spans="1:10" s="3" customFormat="1" ht="20.25" customHeight="1" thickTop="1">
      <c r="A37" s="92"/>
      <c r="B37" s="92"/>
      <c r="C37" s="93"/>
      <c r="D37" s="93"/>
      <c r="E37" s="94"/>
      <c r="F37" s="93"/>
      <c r="J37" s="102"/>
    </row>
    <row r="38" spans="1:10" s="3" customFormat="1" ht="20.25" customHeight="1" thickBot="1">
      <c r="A38" s="97"/>
      <c r="B38" s="97"/>
      <c r="C38" s="98"/>
      <c r="D38" s="98"/>
      <c r="E38" s="99"/>
      <c r="F38" s="98"/>
      <c r="G38" s="79"/>
    </row>
    <row r="39" spans="1:10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10" ht="20.25" customHeight="1" thickTop="1" thickBot="1">
      <c r="A40" s="5"/>
      <c r="B40" s="57" t="s">
        <v>14</v>
      </c>
      <c r="C40" s="117">
        <f>C41-C39</f>
        <v>1900366</v>
      </c>
      <c r="D40" s="205">
        <f>E41-E39</f>
        <v>240994</v>
      </c>
      <c r="E40" s="206"/>
      <c r="F40" s="60">
        <f>SUM(C40:D40)</f>
        <v>2141360</v>
      </c>
    </row>
    <row r="41" spans="1:10" ht="20.25" customHeight="1" thickTop="1" thickBot="1">
      <c r="A41" s="5"/>
      <c r="B41" s="8" t="s">
        <v>27</v>
      </c>
      <c r="C41" s="55">
        <f>C28-C36</f>
        <v>40687204</v>
      </c>
      <c r="D41" s="34"/>
      <c r="E41" s="44">
        <f>E28-E36</f>
        <v>3265182</v>
      </c>
      <c r="F41" s="26">
        <f>SUM(C41:E41)</f>
        <v>43952386</v>
      </c>
    </row>
    <row r="42" spans="1:10" ht="20.25" customHeight="1" thickBot="1">
      <c r="A42" s="84" t="s">
        <v>38</v>
      </c>
      <c r="B42" s="81"/>
      <c r="C42" s="81"/>
      <c r="D42" s="83"/>
      <c r="E42" s="82"/>
      <c r="F42" s="135">
        <f>F28</f>
        <v>48886353</v>
      </c>
    </row>
    <row r="43" spans="1:10" ht="20.25" customHeight="1" thickTop="1">
      <c r="A43" s="80"/>
      <c r="B43" s="79"/>
      <c r="C43" s="79"/>
      <c r="D43" s="79"/>
      <c r="E43" s="79"/>
      <c r="F43" s="79"/>
    </row>
    <row r="44" spans="1:10" ht="20.25" customHeight="1">
      <c r="A44" s="80"/>
      <c r="B44" s="80"/>
      <c r="C44" s="101"/>
      <c r="D44" s="80"/>
      <c r="E44" s="80"/>
      <c r="F44" s="80"/>
    </row>
    <row r="45" spans="1:10" ht="20.25" customHeight="1">
      <c r="A45" s="4">
        <v>6</v>
      </c>
    </row>
    <row r="46" spans="1:10" ht="20.25" customHeight="1">
      <c r="A46" s="1"/>
      <c r="B46" s="1"/>
      <c r="C46" s="1"/>
      <c r="D46" s="1"/>
      <c r="E46" s="1"/>
      <c r="F46" s="2"/>
    </row>
    <row r="47" spans="1:10" ht="20.25" customHeight="1">
      <c r="A47" s="1"/>
      <c r="B47" s="1"/>
      <c r="C47" s="41"/>
      <c r="D47" s="1"/>
      <c r="E47" s="1"/>
      <c r="F47" s="2"/>
    </row>
    <row r="48" spans="1:10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  <row r="58" spans="1:6" ht="14.25">
      <c r="A58" s="1"/>
      <c r="B58" s="1"/>
      <c r="C58" s="1"/>
      <c r="D58" s="1"/>
      <c r="E58" s="1"/>
      <c r="F58" s="2"/>
    </row>
    <row r="59" spans="1:6" ht="14.25">
      <c r="A59" s="1"/>
      <c r="B59" s="1"/>
      <c r="C59" s="1"/>
      <c r="D59" s="1"/>
      <c r="E59" s="1"/>
      <c r="F59" s="2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4"/>
  <sheetViews>
    <sheetView topLeftCell="B19" zoomScale="90" zoomScaleNormal="90" workbookViewId="0">
      <selection activeCell="I38" sqref="I38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0"/>
      <c r="B3" s="203" t="s">
        <v>115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170912</v>
      </c>
      <c r="D7" s="47"/>
      <c r="E7" s="49">
        <v>120948</v>
      </c>
      <c r="F7" s="13">
        <f t="shared" ref="F7:F12" si="0">C7+E7</f>
        <v>291860</v>
      </c>
    </row>
    <row r="8" spans="1:6" s="3" customFormat="1" ht="20.25" customHeight="1">
      <c r="A8" s="5"/>
      <c r="B8" s="6" t="s">
        <v>15</v>
      </c>
      <c r="C8" s="14">
        <v>15376325</v>
      </c>
      <c r="D8" s="47"/>
      <c r="E8" s="49">
        <v>3149134</v>
      </c>
      <c r="F8" s="13">
        <f t="shared" si="0"/>
        <v>18525459</v>
      </c>
    </row>
    <row r="9" spans="1:6" s="3" customFormat="1" ht="20.25" customHeight="1">
      <c r="A9" s="5"/>
      <c r="B9" s="6" t="s">
        <v>19</v>
      </c>
      <c r="C9" s="14">
        <v>3753774</v>
      </c>
      <c r="D9" s="47"/>
      <c r="E9" s="49"/>
      <c r="F9" s="13">
        <f t="shared" si="0"/>
        <v>3753774</v>
      </c>
    </row>
    <row r="10" spans="1:6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6" s="3" customFormat="1" ht="20.25" customHeight="1">
      <c r="A11" s="5"/>
      <c r="B11" s="77" t="s">
        <v>24</v>
      </c>
      <c r="C11" s="14">
        <v>6984192</v>
      </c>
      <c r="D11" s="47"/>
      <c r="E11" s="49"/>
      <c r="F11" s="13">
        <f t="shared" si="0"/>
        <v>6984192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21150</v>
      </c>
      <c r="D14" s="47"/>
      <c r="E14" s="49"/>
      <c r="F14" s="13">
        <f>C14+E14</f>
        <v>21150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6" s="3" customFormat="1" ht="20.25" customHeight="1">
      <c r="A17" s="5"/>
      <c r="B17" s="7" t="s">
        <v>11</v>
      </c>
      <c r="C17" s="17">
        <f>SUM(C7:C16)</f>
        <v>31659749</v>
      </c>
      <c r="D17" s="32"/>
      <c r="E17" s="50">
        <f>SUM(E7:E16)</f>
        <v>3270082</v>
      </c>
      <c r="F17" s="25">
        <f>SUM(F5:F16)</f>
        <v>34929831</v>
      </c>
    </row>
    <row r="18" spans="1:6" s="3" customFormat="1" ht="20.25" customHeight="1">
      <c r="A18" s="5" t="s">
        <v>7</v>
      </c>
      <c r="B18" s="9"/>
      <c r="C18" s="36"/>
      <c r="D18" s="33"/>
      <c r="E18" s="31"/>
      <c r="F18" s="24"/>
    </row>
    <row r="19" spans="1:6" s="3" customFormat="1" ht="20.25" customHeight="1">
      <c r="A19" s="5"/>
      <c r="B19" s="6" t="s">
        <v>1</v>
      </c>
      <c r="C19" s="37">
        <v>8892340</v>
      </c>
      <c r="D19" s="30"/>
      <c r="E19" s="28"/>
      <c r="F19" s="13">
        <f t="shared" ref="F19:F26" si="1">SUM(C19:E19)</f>
        <v>8892340</v>
      </c>
    </row>
    <row r="20" spans="1:6" s="3" customFormat="1" ht="20.25" customHeight="1">
      <c r="A20" s="5"/>
      <c r="B20" s="6" t="s">
        <v>30</v>
      </c>
      <c r="C20" s="69">
        <v>666372</v>
      </c>
      <c r="D20" s="30"/>
      <c r="E20" s="39"/>
      <c r="F20" s="13">
        <f t="shared" si="1"/>
        <v>666372</v>
      </c>
    </row>
    <row r="21" spans="1:6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6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6" s="3" customFormat="1" ht="20.25" customHeight="1">
      <c r="A23" s="5"/>
      <c r="B23" s="6"/>
      <c r="C23" s="37"/>
      <c r="D23" s="30"/>
      <c r="E23" s="43"/>
      <c r="F23" s="13"/>
    </row>
    <row r="24" spans="1:6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6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6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6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6" s="3" customFormat="1" ht="20.25" customHeight="1" thickTop="1">
      <c r="A28" s="5"/>
      <c r="B28" s="62" t="s">
        <v>6</v>
      </c>
      <c r="C28" s="63">
        <f>C17+C27</f>
        <v>45533134</v>
      </c>
      <c r="D28" s="64"/>
      <c r="E28" s="65">
        <f>E17</f>
        <v>3270082</v>
      </c>
      <c r="F28" s="143">
        <f>SUM(C28:E28)</f>
        <v>48803216</v>
      </c>
    </row>
    <row r="29" spans="1:6" s="3" customFormat="1" ht="20.25" customHeight="1">
      <c r="A29" s="18" t="s">
        <v>8</v>
      </c>
      <c r="B29" s="6" t="s">
        <v>28</v>
      </c>
      <c r="C29" s="14">
        <v>65941</v>
      </c>
      <c r="D29" s="33"/>
      <c r="E29" s="31"/>
      <c r="F29" s="13">
        <f t="shared" ref="F29:F35" si="2">SUM(C29:E29)</f>
        <v>65941</v>
      </c>
    </row>
    <row r="30" spans="1:6" s="3" customFormat="1" ht="20.25" customHeight="1">
      <c r="A30" s="5"/>
      <c r="B30" s="6" t="s">
        <v>20</v>
      </c>
      <c r="C30" s="14">
        <v>3485052</v>
      </c>
      <c r="D30" s="30"/>
      <c r="E30" s="28"/>
      <c r="F30" s="13">
        <f t="shared" si="2"/>
        <v>3485052</v>
      </c>
    </row>
    <row r="31" spans="1:6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</row>
    <row r="32" spans="1:6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3653434</v>
      </c>
      <c r="D36" s="89"/>
      <c r="E36" s="133">
        <f>SUM(E29:E35)</f>
        <v>0</v>
      </c>
      <c r="F36" s="91">
        <f>SUM(F29:F35)</f>
        <v>3653434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3092862</v>
      </c>
      <c r="D40" s="205">
        <f>E41-E39</f>
        <v>245894</v>
      </c>
      <c r="E40" s="206"/>
      <c r="F40" s="60">
        <f>SUM(C40:D40)</f>
        <v>3338756</v>
      </c>
    </row>
    <row r="41" spans="1:6" ht="20.25" customHeight="1" thickTop="1" thickBot="1">
      <c r="A41" s="5"/>
      <c r="B41" s="8" t="s">
        <v>27</v>
      </c>
      <c r="C41" s="55">
        <f>C28-C36</f>
        <v>41879700</v>
      </c>
      <c r="D41" s="34"/>
      <c r="E41" s="44">
        <f>E28-E36</f>
        <v>3270082</v>
      </c>
      <c r="F41" s="26">
        <f>SUM(C41:E41)</f>
        <v>45149782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48803216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25" zoomScale="90" zoomScaleNormal="90" workbookViewId="0">
      <selection activeCell="O35" sqref="O35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4"/>
      <c r="B3" s="203" t="s">
        <v>116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207519</v>
      </c>
      <c r="D7" s="47"/>
      <c r="E7" s="49">
        <v>117425</v>
      </c>
      <c r="F7" s="13">
        <f t="shared" ref="F7:F12" si="0">C7+E7</f>
        <v>324944</v>
      </c>
    </row>
    <row r="8" spans="1:6" s="3" customFormat="1" ht="20.25" customHeight="1">
      <c r="A8" s="5"/>
      <c r="B8" s="6" t="s">
        <v>15</v>
      </c>
      <c r="C8" s="14">
        <v>17287353</v>
      </c>
      <c r="D8" s="47"/>
      <c r="E8" s="49">
        <v>3189754</v>
      </c>
      <c r="F8" s="13">
        <f t="shared" si="0"/>
        <v>20477107</v>
      </c>
    </row>
    <row r="9" spans="1:6" s="3" customFormat="1" ht="20.25" customHeight="1">
      <c r="A9" s="5"/>
      <c r="B9" s="6" t="s">
        <v>19</v>
      </c>
      <c r="C9" s="14">
        <v>1962159</v>
      </c>
      <c r="D9" s="47"/>
      <c r="E9" s="49"/>
      <c r="F9" s="13">
        <f t="shared" si="0"/>
        <v>1962159</v>
      </c>
    </row>
    <row r="10" spans="1:6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6" s="3" customFormat="1" ht="20.25" customHeight="1">
      <c r="A11" s="5"/>
      <c r="B11" s="77" t="s">
        <v>24</v>
      </c>
      <c r="C11" s="14">
        <v>7225270</v>
      </c>
      <c r="D11" s="47"/>
      <c r="E11" s="49"/>
      <c r="F11" s="13">
        <f t="shared" si="0"/>
        <v>7225270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198024</v>
      </c>
      <c r="D14" s="47"/>
      <c r="E14" s="49"/>
      <c r="F14" s="13">
        <f>C14+E14</f>
        <v>198024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10" s="3" customFormat="1" ht="20.25" customHeight="1">
      <c r="A17" s="5"/>
      <c r="B17" s="7" t="s">
        <v>11</v>
      </c>
      <c r="C17" s="17">
        <f>SUM(C7:C16)</f>
        <v>32233721</v>
      </c>
      <c r="D17" s="32"/>
      <c r="E17" s="50">
        <f>SUM(E7:E16)</f>
        <v>3307179</v>
      </c>
      <c r="F17" s="25">
        <f>SUM(F5:F16)</f>
        <v>35540900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7666142</v>
      </c>
      <c r="D19" s="30"/>
      <c r="E19" s="28"/>
      <c r="F19" s="13">
        <f t="shared" ref="F19:F26" si="1">SUM(C19:E19)</f>
        <v>7666142</v>
      </c>
    </row>
    <row r="20" spans="1:10" s="3" customFormat="1" ht="20.25" customHeight="1">
      <c r="A20" s="5"/>
      <c r="B20" s="6" t="s">
        <v>30</v>
      </c>
      <c r="C20" s="69">
        <v>1892570</v>
      </c>
      <c r="D20" s="30"/>
      <c r="E20" s="39"/>
      <c r="F20" s="13">
        <f t="shared" si="1"/>
        <v>1892570</v>
      </c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13873385</v>
      </c>
      <c r="D27" s="61"/>
      <c r="E27" s="31"/>
      <c r="F27" s="40">
        <f>SUM(F18:F26)</f>
        <v>13873385</v>
      </c>
    </row>
    <row r="28" spans="1:10" s="3" customFormat="1" ht="20.25" customHeight="1" thickTop="1">
      <c r="A28" s="5"/>
      <c r="B28" s="62" t="s">
        <v>6</v>
      </c>
      <c r="C28" s="63">
        <f>C17+C27</f>
        <v>46107106</v>
      </c>
      <c r="D28" s="64"/>
      <c r="E28" s="65">
        <f>E17</f>
        <v>3307179</v>
      </c>
      <c r="F28" s="143">
        <f>SUM(C28:E28)</f>
        <v>49414285</v>
      </c>
    </row>
    <row r="29" spans="1:10" s="3" customFormat="1" ht="20.25" customHeight="1">
      <c r="A29" s="18" t="s">
        <v>8</v>
      </c>
      <c r="B29" s="6" t="s">
        <v>28</v>
      </c>
      <c r="C29" s="14">
        <v>-7500</v>
      </c>
      <c r="D29" s="33"/>
      <c r="E29" s="31"/>
      <c r="F29" s="13">
        <f t="shared" ref="F29:F35" si="2">SUM(C29:E29)</f>
        <v>-7500</v>
      </c>
    </row>
    <row r="30" spans="1:10" s="3" customFormat="1" ht="20.25" customHeight="1">
      <c r="A30" s="5"/>
      <c r="B30" s="6" t="s">
        <v>20</v>
      </c>
      <c r="C30" s="14">
        <v>2228328</v>
      </c>
      <c r="D30" s="30"/>
      <c r="E30" s="28"/>
      <c r="F30" s="13">
        <f t="shared" si="2"/>
        <v>2228328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119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2323269</v>
      </c>
      <c r="D36" s="89"/>
      <c r="E36" s="133">
        <f>SUM(E29:E35)</f>
        <v>0</v>
      </c>
      <c r="F36" s="91">
        <f>SUM(F29:F35)</f>
        <v>2323269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4996999</v>
      </c>
      <c r="D40" s="205">
        <f>E41-E39</f>
        <v>282991</v>
      </c>
      <c r="E40" s="206"/>
      <c r="F40" s="60">
        <f>SUM(C40:D40)</f>
        <v>5279990</v>
      </c>
    </row>
    <row r="41" spans="1:6" ht="20.25" customHeight="1" thickTop="1" thickBot="1">
      <c r="A41" s="5"/>
      <c r="B41" s="8" t="s">
        <v>27</v>
      </c>
      <c r="C41" s="55">
        <f>C28-C36</f>
        <v>43783837</v>
      </c>
      <c r="D41" s="34"/>
      <c r="E41" s="44">
        <f>E28-E36</f>
        <v>3307179</v>
      </c>
      <c r="F41" s="26">
        <f>SUM(C41:E41)</f>
        <v>47091016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49414285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22" zoomScale="90" zoomScaleNormal="90" workbookViewId="0">
      <selection activeCell="E39" sqref="E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5"/>
      <c r="B3" s="203" t="s">
        <v>120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136811</v>
      </c>
      <c r="D7" s="47"/>
      <c r="E7" s="49">
        <v>117425</v>
      </c>
      <c r="F7" s="13">
        <f t="shared" ref="F7:F12" si="0">C7+E7</f>
        <v>254236</v>
      </c>
    </row>
    <row r="8" spans="1:6" s="3" customFormat="1" ht="20.25" customHeight="1">
      <c r="A8" s="5"/>
      <c r="B8" s="6" t="s">
        <v>15</v>
      </c>
      <c r="C8" s="14">
        <v>17019273</v>
      </c>
      <c r="D8" s="47"/>
      <c r="E8" s="49">
        <v>3240110</v>
      </c>
      <c r="F8" s="13">
        <f t="shared" si="0"/>
        <v>20259383</v>
      </c>
    </row>
    <row r="9" spans="1:6" s="3" customFormat="1" ht="20.25" customHeight="1">
      <c r="A9" s="5"/>
      <c r="B9" s="6" t="s">
        <v>19</v>
      </c>
      <c r="C9" s="14">
        <v>2542814</v>
      </c>
      <c r="D9" s="47"/>
      <c r="E9" s="49"/>
      <c r="F9" s="13">
        <f t="shared" si="0"/>
        <v>2542814</v>
      </c>
    </row>
    <row r="10" spans="1:6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6" s="3" customFormat="1" ht="20.25" customHeight="1">
      <c r="A11" s="5"/>
      <c r="B11" s="77" t="s">
        <v>24</v>
      </c>
      <c r="C11" s="14">
        <v>7125257</v>
      </c>
      <c r="D11" s="47"/>
      <c r="E11" s="49"/>
      <c r="F11" s="13">
        <f t="shared" si="0"/>
        <v>7125257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198024</v>
      </c>
      <c r="D14" s="47"/>
      <c r="E14" s="49"/>
      <c r="F14" s="13">
        <f>C14+E14</f>
        <v>198024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10" s="3" customFormat="1" ht="20.25" customHeight="1">
      <c r="A17" s="5"/>
      <c r="B17" s="7" t="s">
        <v>11</v>
      </c>
      <c r="C17" s="17">
        <f>SUM(C7:C16)</f>
        <v>32375575</v>
      </c>
      <c r="D17" s="32"/>
      <c r="E17" s="50">
        <f>SUM(E7:E16)</f>
        <v>3357535</v>
      </c>
      <c r="F17" s="25">
        <f>SUM(F5:F16)</f>
        <v>35733110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7666142</v>
      </c>
      <c r="D19" s="30"/>
      <c r="E19" s="28"/>
      <c r="F19" s="13">
        <f t="shared" ref="F19:F26" si="1">SUM(C19:E19)</f>
        <v>7666142</v>
      </c>
    </row>
    <row r="20" spans="1:10" s="3" customFormat="1" ht="20.25" customHeight="1">
      <c r="A20" s="5"/>
      <c r="B20" s="6" t="s">
        <v>30</v>
      </c>
      <c r="C20" s="69">
        <v>1892570</v>
      </c>
      <c r="D20" s="30"/>
      <c r="E20" s="39"/>
      <c r="F20" s="13">
        <f t="shared" si="1"/>
        <v>1892570</v>
      </c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10" s="3" customFormat="1" ht="20.25" customHeight="1">
      <c r="A22" s="5"/>
      <c r="B22" s="6" t="s">
        <v>18</v>
      </c>
      <c r="C22" s="37">
        <v>215398</v>
      </c>
      <c r="D22" s="30"/>
      <c r="E22" s="43"/>
      <c r="F22" s="13">
        <f t="shared" si="1"/>
        <v>215398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14088782</v>
      </c>
      <c r="D27" s="61"/>
      <c r="E27" s="31"/>
      <c r="F27" s="40">
        <f>SUM(F18:F26)</f>
        <v>14088782</v>
      </c>
    </row>
    <row r="28" spans="1:10" s="3" customFormat="1" ht="20.25" customHeight="1" thickTop="1">
      <c r="A28" s="5"/>
      <c r="B28" s="62" t="s">
        <v>6</v>
      </c>
      <c r="C28" s="63">
        <f>C17+C27</f>
        <v>46464357</v>
      </c>
      <c r="D28" s="64"/>
      <c r="E28" s="65">
        <f>E17</f>
        <v>3357535</v>
      </c>
      <c r="F28" s="143">
        <f>SUM(C28:E28)</f>
        <v>49821892</v>
      </c>
    </row>
    <row r="29" spans="1:10" s="3" customFormat="1" ht="20.25" customHeight="1">
      <c r="A29" s="18" t="s">
        <v>8</v>
      </c>
      <c r="B29" s="6" t="s">
        <v>28</v>
      </c>
      <c r="C29" s="14">
        <v>20875</v>
      </c>
      <c r="D29" s="33"/>
      <c r="E29" s="31"/>
      <c r="F29" s="13">
        <f t="shared" ref="F29:F35" si="2">SUM(C29:E29)</f>
        <v>20875</v>
      </c>
    </row>
    <row r="30" spans="1:10" s="3" customFormat="1" ht="20.25" customHeight="1">
      <c r="A30" s="5"/>
      <c r="B30" s="6" t="s">
        <v>20</v>
      </c>
      <c r="C30" s="14">
        <v>2214607</v>
      </c>
      <c r="D30" s="30"/>
      <c r="E30" s="28"/>
      <c r="F30" s="13">
        <f t="shared" si="2"/>
        <v>2214607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119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2337923</v>
      </c>
      <c r="D36" s="89"/>
      <c r="E36" s="133">
        <f>SUM(E29:E35)</f>
        <v>0</v>
      </c>
      <c r="F36" s="91">
        <f>SUM(F29:F35)</f>
        <v>2337923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5339596</v>
      </c>
      <c r="D40" s="205">
        <f>E41-E39</f>
        <v>333347</v>
      </c>
      <c r="E40" s="206"/>
      <c r="F40" s="60">
        <f>SUM(C40:D40)</f>
        <v>5672943</v>
      </c>
    </row>
    <row r="41" spans="1:6" ht="20.25" customHeight="1" thickTop="1" thickBot="1">
      <c r="A41" s="5"/>
      <c r="B41" s="8" t="s">
        <v>27</v>
      </c>
      <c r="C41" s="55">
        <f>C28-C36</f>
        <v>44126434</v>
      </c>
      <c r="D41" s="34"/>
      <c r="E41" s="44">
        <f>E28-E36</f>
        <v>3357535</v>
      </c>
      <c r="F41" s="26">
        <f>SUM(C41:E41)</f>
        <v>47483969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49821892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22" zoomScale="90" zoomScaleNormal="90" workbookViewId="0">
      <selection activeCell="C34" sqref="C34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6"/>
      <c r="B3" s="203" t="s">
        <v>121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184815</v>
      </c>
      <c r="D7" s="47"/>
      <c r="E7" s="49">
        <v>116396</v>
      </c>
      <c r="F7" s="13">
        <f t="shared" ref="F7:F12" si="0">C7+E7</f>
        <v>301211</v>
      </c>
    </row>
    <row r="8" spans="1:6" s="3" customFormat="1" ht="20.25" customHeight="1">
      <c r="A8" s="5"/>
      <c r="B8" s="6" t="s">
        <v>15</v>
      </c>
      <c r="C8" s="14">
        <v>17217247</v>
      </c>
      <c r="D8" s="47"/>
      <c r="E8" s="49">
        <v>3245691</v>
      </c>
      <c r="F8" s="13">
        <f t="shared" si="0"/>
        <v>20462938</v>
      </c>
    </row>
    <row r="9" spans="1:6" s="3" customFormat="1" ht="20.25" customHeight="1">
      <c r="A9" s="5"/>
      <c r="B9" s="6" t="s">
        <v>19</v>
      </c>
      <c r="C9" s="14">
        <v>2994055</v>
      </c>
      <c r="D9" s="47"/>
      <c r="E9" s="49"/>
      <c r="F9" s="13">
        <f t="shared" si="0"/>
        <v>2994055</v>
      </c>
    </row>
    <row r="10" spans="1:6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6" s="3" customFormat="1" ht="20.25" customHeight="1">
      <c r="A11" s="5"/>
      <c r="B11" s="77" t="s">
        <v>24</v>
      </c>
      <c r="C11" s="14">
        <v>6590164</v>
      </c>
      <c r="D11" s="47"/>
      <c r="E11" s="49"/>
      <c r="F11" s="13">
        <f t="shared" si="0"/>
        <v>6590164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198024</v>
      </c>
      <c r="D14" s="47"/>
      <c r="E14" s="49"/>
      <c r="F14" s="13">
        <f>C14+E14</f>
        <v>198024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10" s="3" customFormat="1" ht="20.25" customHeight="1">
      <c r="A17" s="5"/>
      <c r="B17" s="7" t="s">
        <v>11</v>
      </c>
      <c r="C17" s="17">
        <f>SUM(C7:C16)</f>
        <v>32537701</v>
      </c>
      <c r="D17" s="32"/>
      <c r="E17" s="50">
        <f>SUM(E7:E16)</f>
        <v>3362087</v>
      </c>
      <c r="F17" s="25">
        <f>SUM(F5:F16)</f>
        <v>35899788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7666142</v>
      </c>
      <c r="D19" s="30"/>
      <c r="E19" s="28"/>
      <c r="F19" s="13">
        <f t="shared" ref="F19:F26" si="1">SUM(C19:E19)</f>
        <v>7666142</v>
      </c>
    </row>
    <row r="20" spans="1:10" s="3" customFormat="1" ht="20.25" customHeight="1">
      <c r="A20" s="5"/>
      <c r="B20" s="6" t="s">
        <v>30</v>
      </c>
      <c r="C20" s="69">
        <v>1892570</v>
      </c>
      <c r="D20" s="30"/>
      <c r="E20" s="39"/>
      <c r="F20" s="13">
        <f t="shared" si="1"/>
        <v>1892570</v>
      </c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10" s="3" customFormat="1" ht="20.25" customHeight="1">
      <c r="A22" s="5"/>
      <c r="B22" s="6" t="s">
        <v>18</v>
      </c>
      <c r="C22" s="37">
        <v>215398</v>
      </c>
      <c r="D22" s="30"/>
      <c r="E22" s="43"/>
      <c r="F22" s="13">
        <f t="shared" si="1"/>
        <v>215398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14088782</v>
      </c>
      <c r="D27" s="61"/>
      <c r="E27" s="31"/>
      <c r="F27" s="40">
        <f>SUM(F18:F26)</f>
        <v>14088782</v>
      </c>
    </row>
    <row r="28" spans="1:10" s="3" customFormat="1" ht="20.25" customHeight="1" thickTop="1">
      <c r="A28" s="5"/>
      <c r="B28" s="62" t="s">
        <v>6</v>
      </c>
      <c r="C28" s="63">
        <f>C17+C27</f>
        <v>46626483</v>
      </c>
      <c r="D28" s="64"/>
      <c r="E28" s="65">
        <f>E17</f>
        <v>3362087</v>
      </c>
      <c r="F28" s="143">
        <f>SUM(C28:E28)</f>
        <v>49988570</v>
      </c>
    </row>
    <row r="29" spans="1:10" s="3" customFormat="1" ht="20.25" customHeight="1">
      <c r="A29" s="18" t="s">
        <v>8</v>
      </c>
      <c r="B29" s="6" t="s">
        <v>28</v>
      </c>
      <c r="C29" s="14">
        <v>39780</v>
      </c>
      <c r="D29" s="33"/>
      <c r="E29" s="31"/>
      <c r="F29" s="13">
        <f t="shared" ref="F29:F35" si="2">SUM(C29:E29)</f>
        <v>39780</v>
      </c>
    </row>
    <row r="30" spans="1:10" s="3" customFormat="1" ht="20.25" customHeight="1">
      <c r="A30" s="5"/>
      <c r="B30" s="6" t="s">
        <v>20</v>
      </c>
      <c r="C30" s="14">
        <v>1888368</v>
      </c>
      <c r="D30" s="30"/>
      <c r="E30" s="28"/>
      <c r="F30" s="13">
        <f t="shared" si="2"/>
        <v>1888368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2030589</v>
      </c>
      <c r="D36" s="89"/>
      <c r="E36" s="133">
        <f>SUM(E29:E35)</f>
        <v>0</v>
      </c>
      <c r="F36" s="91">
        <f>SUM(F29:F35)</f>
        <v>2030589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5809056</v>
      </c>
      <c r="D40" s="205">
        <f>E41-E39</f>
        <v>337899</v>
      </c>
      <c r="E40" s="206"/>
      <c r="F40" s="60">
        <f>SUM(C40:D40)</f>
        <v>6146955</v>
      </c>
    </row>
    <row r="41" spans="1:6" ht="20.25" customHeight="1" thickTop="1" thickBot="1">
      <c r="A41" s="5"/>
      <c r="B41" s="8" t="s">
        <v>27</v>
      </c>
      <c r="C41" s="55">
        <f>C28-C36</f>
        <v>44595894</v>
      </c>
      <c r="D41" s="34"/>
      <c r="E41" s="44">
        <f>E28-E36</f>
        <v>3362087</v>
      </c>
      <c r="F41" s="26">
        <f>SUM(C41:E41)</f>
        <v>47957981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49988570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7" zoomScale="90" zoomScaleNormal="90" workbookViewId="0">
      <selection activeCell="C34" sqref="C34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6"/>
      <c r="B3" s="203" t="s">
        <v>122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164268</v>
      </c>
      <c r="D7" s="47"/>
      <c r="E7" s="49">
        <v>59802</v>
      </c>
      <c r="F7" s="13">
        <f t="shared" ref="F7:F12" si="0">C7+E7</f>
        <v>224070</v>
      </c>
    </row>
    <row r="8" spans="1:6" s="3" customFormat="1" ht="20.25" customHeight="1">
      <c r="A8" s="5"/>
      <c r="B8" s="6" t="s">
        <v>15</v>
      </c>
      <c r="C8" s="14">
        <v>19488782</v>
      </c>
      <c r="D8" s="47"/>
      <c r="E8" s="49">
        <v>3246691</v>
      </c>
      <c r="F8" s="13">
        <f t="shared" si="0"/>
        <v>22735473</v>
      </c>
    </row>
    <row r="9" spans="1:6" s="3" customFormat="1" ht="20.25" customHeight="1">
      <c r="A9" s="5"/>
      <c r="B9" s="6" t="s">
        <v>19</v>
      </c>
      <c r="C9" s="14">
        <v>1542237</v>
      </c>
      <c r="D9" s="47"/>
      <c r="E9" s="49"/>
      <c r="F9" s="13">
        <f t="shared" si="0"/>
        <v>1542237</v>
      </c>
    </row>
    <row r="10" spans="1:6" s="3" customFormat="1" ht="20.25" customHeight="1">
      <c r="A10" s="5"/>
      <c r="B10" s="6" t="s">
        <v>26</v>
      </c>
      <c r="C10" s="14">
        <v>5233385</v>
      </c>
      <c r="D10" s="47"/>
      <c r="E10" s="49"/>
      <c r="F10" s="13">
        <f t="shared" si="0"/>
        <v>5233385</v>
      </c>
    </row>
    <row r="11" spans="1:6" s="3" customFormat="1" ht="20.25" customHeight="1">
      <c r="A11" s="5"/>
      <c r="B11" s="77" t="s">
        <v>24</v>
      </c>
      <c r="C11" s="14">
        <v>6400145</v>
      </c>
      <c r="D11" s="47"/>
      <c r="E11" s="49"/>
      <c r="F11" s="13">
        <f t="shared" si="0"/>
        <v>6400145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198024</v>
      </c>
      <c r="D14" s="47"/>
      <c r="E14" s="49"/>
      <c r="F14" s="13">
        <f>C14+E14</f>
        <v>198024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11</v>
      </c>
      <c r="D16" s="75"/>
      <c r="E16" s="74"/>
      <c r="F16" s="13">
        <v>11</v>
      </c>
    </row>
    <row r="17" spans="1:10" s="3" customFormat="1" ht="20.25" customHeight="1">
      <c r="A17" s="5"/>
      <c r="B17" s="7" t="s">
        <v>11</v>
      </c>
      <c r="C17" s="17">
        <f>SUM(C7:C16)</f>
        <v>33146852</v>
      </c>
      <c r="D17" s="32"/>
      <c r="E17" s="50">
        <f>SUM(E7:E16)</f>
        <v>3306493</v>
      </c>
      <c r="F17" s="25">
        <f>SUM(F5:F16)</f>
        <v>36453345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7666142</v>
      </c>
      <c r="D19" s="30"/>
      <c r="E19" s="28"/>
      <c r="F19" s="13">
        <f t="shared" ref="F19:F26" si="1">SUM(C19:E19)</f>
        <v>7666142</v>
      </c>
    </row>
    <row r="20" spans="1:10" s="3" customFormat="1" ht="20.25" customHeight="1">
      <c r="A20" s="5"/>
      <c r="B20" s="6" t="s">
        <v>30</v>
      </c>
      <c r="C20" s="69">
        <v>1892570</v>
      </c>
      <c r="D20" s="30"/>
      <c r="E20" s="39"/>
      <c r="F20" s="13">
        <f t="shared" si="1"/>
        <v>1892570</v>
      </c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10" s="3" customFormat="1" ht="20.25" customHeight="1">
      <c r="A22" s="5"/>
      <c r="B22" s="6" t="s">
        <v>18</v>
      </c>
      <c r="C22" s="37">
        <v>215398</v>
      </c>
      <c r="D22" s="30"/>
      <c r="E22" s="43"/>
      <c r="F22" s="13">
        <f t="shared" si="1"/>
        <v>215398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119954</v>
      </c>
      <c r="D24" s="30"/>
      <c r="E24" s="39"/>
      <c r="F24" s="13">
        <f t="shared" si="1"/>
        <v>119954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14088782</v>
      </c>
      <c r="D27" s="61"/>
      <c r="E27" s="31"/>
      <c r="F27" s="40">
        <f>SUM(F18:F26)</f>
        <v>14088782</v>
      </c>
    </row>
    <row r="28" spans="1:10" s="3" customFormat="1" ht="20.25" customHeight="1" thickTop="1">
      <c r="A28" s="5"/>
      <c r="B28" s="62" t="s">
        <v>6</v>
      </c>
      <c r="C28" s="63">
        <f>C17+C27</f>
        <v>47235634</v>
      </c>
      <c r="D28" s="64"/>
      <c r="E28" s="65">
        <f>E17</f>
        <v>3306493</v>
      </c>
      <c r="F28" s="143">
        <f>SUM(C28:E28)</f>
        <v>50542127</v>
      </c>
    </row>
    <row r="29" spans="1:10" s="3" customFormat="1" ht="20.25" customHeight="1">
      <c r="A29" s="18" t="s">
        <v>8</v>
      </c>
      <c r="B29" s="6" t="s">
        <v>28</v>
      </c>
      <c r="C29" s="14">
        <v>60564</v>
      </c>
      <c r="D29" s="33"/>
      <c r="E29" s="31"/>
      <c r="F29" s="13">
        <f t="shared" ref="F29:F35" si="2">SUM(C29:E29)</f>
        <v>60564</v>
      </c>
    </row>
    <row r="30" spans="1:10" s="3" customFormat="1" ht="20.25" customHeight="1">
      <c r="A30" s="5"/>
      <c r="B30" s="6" t="s">
        <v>20</v>
      </c>
      <c r="C30" s="14">
        <v>1956362</v>
      </c>
      <c r="D30" s="30"/>
      <c r="E30" s="28"/>
      <c r="F30" s="13">
        <f t="shared" si="2"/>
        <v>1956362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42441</v>
      </c>
      <c r="D32" s="30"/>
      <c r="E32" s="28"/>
      <c r="F32" s="13">
        <f t="shared" si="2"/>
        <v>42441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0</v>
      </c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2119367</v>
      </c>
      <c r="D36" s="89"/>
      <c r="E36" s="133">
        <f>SUM(E29:E35)</f>
        <v>0</v>
      </c>
      <c r="F36" s="91">
        <f>SUM(F29:F35)</f>
        <v>2119367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6329429</v>
      </c>
      <c r="D40" s="205">
        <f>E41-E39</f>
        <v>282305</v>
      </c>
      <c r="E40" s="206"/>
      <c r="F40" s="60">
        <f>SUM(C40:D40)</f>
        <v>6611734</v>
      </c>
    </row>
    <row r="41" spans="1:6" ht="20.25" customHeight="1" thickTop="1" thickBot="1">
      <c r="A41" s="5"/>
      <c r="B41" s="8" t="s">
        <v>27</v>
      </c>
      <c r="C41" s="55">
        <f>C28-C36</f>
        <v>45116267</v>
      </c>
      <c r="D41" s="34"/>
      <c r="E41" s="44">
        <f>E28-E36</f>
        <v>3306493</v>
      </c>
      <c r="F41" s="26">
        <f>SUM(C41:E41)</f>
        <v>48422760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50542127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90" zoomScaleNormal="90" workbookViewId="0">
      <selection activeCell="F42" sqref="F4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6"/>
      <c r="B3" s="203" t="s">
        <v>123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97031</v>
      </c>
      <c r="D7" s="47"/>
      <c r="E7" s="49">
        <v>57742</v>
      </c>
      <c r="F7" s="13">
        <f t="shared" ref="F7:F12" si="0">C7+E7</f>
        <v>154773</v>
      </c>
    </row>
    <row r="8" spans="1:6" s="3" customFormat="1" ht="20.25" customHeight="1">
      <c r="A8" s="5"/>
      <c r="B8" s="6" t="s">
        <v>15</v>
      </c>
      <c r="C8" s="14">
        <v>19229976</v>
      </c>
      <c r="D8" s="47"/>
      <c r="E8" s="49">
        <v>3287932</v>
      </c>
      <c r="F8" s="13">
        <f t="shared" si="0"/>
        <v>22517908</v>
      </c>
    </row>
    <row r="9" spans="1:6" s="3" customFormat="1" ht="20.25" customHeight="1">
      <c r="A9" s="5"/>
      <c r="B9" s="6" t="s">
        <v>19</v>
      </c>
      <c r="C9" s="14">
        <v>1970837</v>
      </c>
      <c r="D9" s="47"/>
      <c r="E9" s="49"/>
      <c r="F9" s="13">
        <f t="shared" si="0"/>
        <v>1970837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6864907</v>
      </c>
      <c r="D11" s="47"/>
      <c r="E11" s="49"/>
      <c r="F11" s="13">
        <f t="shared" si="0"/>
        <v>6864907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198024</v>
      </c>
      <c r="D14" s="47"/>
      <c r="E14" s="49"/>
      <c r="F14" s="13">
        <f>C14+E14</f>
        <v>198024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25</v>
      </c>
      <c r="D16" s="75"/>
      <c r="E16" s="74"/>
      <c r="F16" s="13">
        <f>C16+E16</f>
        <v>25</v>
      </c>
    </row>
    <row r="17" spans="1:10" s="3" customFormat="1" ht="20.25" customHeight="1">
      <c r="A17" s="5"/>
      <c r="B17" s="7" t="s">
        <v>11</v>
      </c>
      <c r="C17" s="17">
        <f>SUM(C7:C16)</f>
        <v>33714208</v>
      </c>
      <c r="D17" s="32"/>
      <c r="E17" s="50">
        <f>SUM(E7:E16)</f>
        <v>3345674</v>
      </c>
      <c r="F17" s="25">
        <f>SUM(F5:F16)</f>
        <v>37059882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7666142</v>
      </c>
      <c r="D19" s="30"/>
      <c r="E19" s="28"/>
      <c r="F19" s="13">
        <f t="shared" ref="F19:F26" si="1">SUM(C19:E19)</f>
        <v>7666142</v>
      </c>
    </row>
    <row r="20" spans="1:10" s="3" customFormat="1" ht="20.25" customHeight="1">
      <c r="A20" s="5"/>
      <c r="B20" s="6" t="s">
        <v>30</v>
      </c>
      <c r="C20" s="69">
        <v>1892570</v>
      </c>
      <c r="D20" s="30"/>
      <c r="E20" s="39"/>
      <c r="F20" s="13">
        <f t="shared" si="1"/>
        <v>1892570</v>
      </c>
    </row>
    <row r="21" spans="1:10" s="3" customFormat="1" ht="20.25" customHeight="1">
      <c r="A21" s="5"/>
      <c r="B21" s="6" t="s">
        <v>16</v>
      </c>
      <c r="C21" s="37">
        <v>3153048</v>
      </c>
      <c r="D21" s="30"/>
      <c r="E21" s="28"/>
      <c r="F21" s="13">
        <f t="shared" si="1"/>
        <v>3153048</v>
      </c>
    </row>
    <row r="22" spans="1:10" s="3" customFormat="1" ht="20.25" customHeight="1">
      <c r="A22" s="5"/>
      <c r="B22" s="6" t="s">
        <v>18</v>
      </c>
      <c r="C22" s="37">
        <v>215398</v>
      </c>
      <c r="D22" s="30"/>
      <c r="E22" s="43"/>
      <c r="F22" s="13">
        <f t="shared" si="1"/>
        <v>215398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170734</v>
      </c>
      <c r="D24" s="30"/>
      <c r="E24" s="39"/>
      <c r="F24" s="13">
        <f t="shared" si="1"/>
        <v>170734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14139562</v>
      </c>
      <c r="D27" s="61"/>
      <c r="E27" s="31"/>
      <c r="F27" s="40">
        <f>SUM(F18:F26)</f>
        <v>14139562</v>
      </c>
    </row>
    <row r="28" spans="1:10" s="3" customFormat="1" ht="20.25" customHeight="1" thickTop="1">
      <c r="A28" s="5"/>
      <c r="B28" s="62" t="s">
        <v>6</v>
      </c>
      <c r="C28" s="63">
        <f>C17+C27</f>
        <v>47853770</v>
      </c>
      <c r="D28" s="64"/>
      <c r="E28" s="65">
        <f>E17</f>
        <v>3345674</v>
      </c>
      <c r="F28" s="143">
        <f>SUM(C28:E28)</f>
        <v>51199444</v>
      </c>
    </row>
    <row r="29" spans="1:10" s="3" customFormat="1" ht="20.25" customHeight="1">
      <c r="A29" s="18" t="s">
        <v>8</v>
      </c>
      <c r="B29" s="6" t="s">
        <v>28</v>
      </c>
      <c r="C29" s="14">
        <v>66134</v>
      </c>
      <c r="D29" s="33"/>
      <c r="E29" s="31"/>
      <c r="F29" s="13">
        <f t="shared" ref="F29:F35" si="2">SUM(C29:E29)</f>
        <v>66134</v>
      </c>
    </row>
    <row r="30" spans="1:10" s="3" customFormat="1" ht="20.25" customHeight="1">
      <c r="A30" s="5"/>
      <c r="B30" s="6" t="s">
        <v>20</v>
      </c>
      <c r="C30" s="14">
        <v>2289735</v>
      </c>
      <c r="D30" s="30"/>
      <c r="E30" s="28"/>
      <c r="F30" s="13">
        <f t="shared" si="2"/>
        <v>2289735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2"/>
        <v>41189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16500</v>
      </c>
      <c r="D35" s="30"/>
      <c r="E35" s="28"/>
      <c r="F35" s="13">
        <f t="shared" si="2"/>
        <v>16500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2473558</v>
      </c>
      <c r="D36" s="89"/>
      <c r="E36" s="133">
        <f>SUM(E29:E35)</f>
        <v>0</v>
      </c>
      <c r="F36" s="91">
        <f>SUM(F29:F35)</f>
        <v>2473558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6593374</v>
      </c>
      <c r="D40" s="205">
        <f>E41-E39</f>
        <v>321486</v>
      </c>
      <c r="E40" s="206"/>
      <c r="F40" s="60">
        <f>SUM(C40:D40)</f>
        <v>6914860</v>
      </c>
    </row>
    <row r="41" spans="1:6" ht="20.25" customHeight="1" thickTop="1" thickBot="1">
      <c r="A41" s="5"/>
      <c r="B41" s="8" t="s">
        <v>27</v>
      </c>
      <c r="C41" s="55">
        <f>C28-C36</f>
        <v>45380212</v>
      </c>
      <c r="D41" s="34"/>
      <c r="E41" s="44">
        <f>E28-E36</f>
        <v>3345674</v>
      </c>
      <c r="F41" s="26">
        <f>SUM(C41:E41)</f>
        <v>48725886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51199444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22" zoomScale="90" zoomScaleNormal="90" workbookViewId="0">
      <selection activeCell="F42" sqref="F4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104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7" t="s">
        <v>85</v>
      </c>
      <c r="B3" s="203" t="s">
        <v>123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97031</v>
      </c>
      <c r="D7" s="47"/>
      <c r="E7" s="49">
        <v>57742</v>
      </c>
      <c r="F7" s="13">
        <f t="shared" ref="F7:F12" si="0">C7+E7</f>
        <v>154773</v>
      </c>
    </row>
    <row r="8" spans="1:6" s="3" customFormat="1" ht="20.25" customHeight="1">
      <c r="A8" s="5"/>
      <c r="B8" s="6" t="s">
        <v>15</v>
      </c>
      <c r="C8" s="14">
        <v>19229976</v>
      </c>
      <c r="D8" s="47"/>
      <c r="E8" s="49">
        <v>3287932</v>
      </c>
      <c r="F8" s="13">
        <f t="shared" si="0"/>
        <v>22517908</v>
      </c>
    </row>
    <row r="9" spans="1:6" s="3" customFormat="1" ht="20.25" customHeight="1">
      <c r="A9" s="5"/>
      <c r="B9" s="6" t="s">
        <v>19</v>
      </c>
      <c r="C9" s="14">
        <v>1970837</v>
      </c>
      <c r="D9" s="47"/>
      <c r="E9" s="49"/>
      <c r="F9" s="13">
        <f t="shared" si="0"/>
        <v>1970837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6864932</v>
      </c>
      <c r="D11" s="47"/>
      <c r="E11" s="49"/>
      <c r="F11" s="13">
        <f t="shared" si="0"/>
        <v>6864932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>C13+E13</f>
        <v>0</v>
      </c>
    </row>
    <row r="14" spans="1:6" s="3" customFormat="1" ht="20.25" customHeight="1">
      <c r="A14" s="5"/>
      <c r="B14" s="6" t="s">
        <v>112</v>
      </c>
      <c r="C14" s="142">
        <v>0</v>
      </c>
      <c r="D14" s="47"/>
      <c r="E14" s="49"/>
      <c r="F14" s="13">
        <f>C14+E14</f>
        <v>0</v>
      </c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0</v>
      </c>
      <c r="D16" s="75"/>
      <c r="E16" s="74"/>
      <c r="F16" s="13">
        <f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33516184</v>
      </c>
      <c r="D17" s="32"/>
      <c r="E17" s="50">
        <f>SUM(E7:E16)</f>
        <v>3345674</v>
      </c>
      <c r="F17" s="25">
        <f>SUM(F5:F16)</f>
        <v>36861858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24"/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ref="F19:F26" si="1">SUM(C19:E19)</f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/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SUM(C19:C26)</f>
        <v>11909386</v>
      </c>
      <c r="D27" s="61"/>
      <c r="E27" s="31"/>
      <c r="F27" s="40">
        <f>SUM(F18:F26)</f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45425570</v>
      </c>
      <c r="D28" s="64"/>
      <c r="E28" s="65">
        <f>E17</f>
        <v>3345674</v>
      </c>
      <c r="F28" s="143">
        <f>SUM(C28:E28)</f>
        <v>48771244</v>
      </c>
    </row>
    <row r="29" spans="1:10" s="3" customFormat="1" ht="20.25" customHeight="1">
      <c r="A29" s="18" t="s">
        <v>8</v>
      </c>
      <c r="B29" s="6" t="s">
        <v>28</v>
      </c>
      <c r="C29" s="14">
        <v>66134</v>
      </c>
      <c r="D29" s="33"/>
      <c r="E29" s="31"/>
      <c r="F29" s="13">
        <f t="shared" ref="F29:F35" si="2">SUM(C29:E29)</f>
        <v>66134</v>
      </c>
    </row>
    <row r="30" spans="1:10" s="3" customFormat="1" ht="20.25" customHeight="1">
      <c r="A30" s="5"/>
      <c r="B30" s="6" t="s">
        <v>20</v>
      </c>
      <c r="C30" s="14">
        <v>2289735</v>
      </c>
      <c r="D30" s="30"/>
      <c r="E30" s="28"/>
      <c r="F30" s="13">
        <f t="shared" si="2"/>
        <v>2289735</v>
      </c>
    </row>
    <row r="31" spans="1:10" s="3" customFormat="1" ht="20.25" customHeight="1">
      <c r="A31" s="5"/>
      <c r="B31" s="6" t="s">
        <v>29</v>
      </c>
      <c r="C31" s="14">
        <v>551800</v>
      </c>
      <c r="D31" s="30"/>
      <c r="E31" s="28"/>
      <c r="F31" s="13">
        <f t="shared" si="2"/>
        <v>551800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2"/>
        <v>41189</v>
      </c>
    </row>
    <row r="33" spans="1:6" s="3" customFormat="1" ht="20.25" customHeight="1">
      <c r="A33" s="5"/>
      <c r="B33" s="6" t="s">
        <v>110</v>
      </c>
      <c r="C33" s="14">
        <v>0</v>
      </c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>
        <v>16500</v>
      </c>
      <c r="D35" s="30"/>
      <c r="E35" s="28"/>
      <c r="F35" s="13">
        <f t="shared" si="2"/>
        <v>16500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3025358</v>
      </c>
      <c r="D36" s="89"/>
      <c r="E36" s="133">
        <f>SUM(E29:E35)</f>
        <v>0</v>
      </c>
      <c r="F36" s="91">
        <f>SUM(F29:F35)</f>
        <v>3025358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2">
        <v>38786838</v>
      </c>
      <c r="D39" s="53"/>
      <c r="E39" s="87">
        <v>3024188</v>
      </c>
      <c r="F39" s="54">
        <f>SUM(C39:E39)</f>
        <v>41811026</v>
      </c>
    </row>
    <row r="40" spans="1:6" ht="20.25" customHeight="1" thickTop="1" thickBot="1">
      <c r="A40" s="5"/>
      <c r="B40" s="57" t="s">
        <v>14</v>
      </c>
      <c r="C40" s="117">
        <f>C41-C39</f>
        <v>3613374</v>
      </c>
      <c r="D40" s="205">
        <f>E41-E39</f>
        <v>321486</v>
      </c>
      <c r="E40" s="206"/>
      <c r="F40" s="60">
        <f>SUM(C40:D40)</f>
        <v>3934860</v>
      </c>
    </row>
    <row r="41" spans="1:6" ht="20.25" customHeight="1" thickTop="1" thickBot="1">
      <c r="A41" s="5"/>
      <c r="B41" s="8" t="s">
        <v>27</v>
      </c>
      <c r="C41" s="55">
        <f>C28-C36</f>
        <v>42400212</v>
      </c>
      <c r="D41" s="34"/>
      <c r="E41" s="44">
        <f>E28-E36</f>
        <v>3345674</v>
      </c>
      <c r="F41" s="26">
        <f>SUM(C41:E41)</f>
        <v>45745886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48771244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4"/>
  <sheetViews>
    <sheetView topLeftCell="A4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45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281046</v>
      </c>
      <c r="D7" s="47"/>
      <c r="E7" s="49">
        <v>42686</v>
      </c>
      <c r="F7" s="13">
        <f t="shared" ref="F7:F15" si="0">C7+E7</f>
        <v>323732</v>
      </c>
    </row>
    <row r="8" spans="1:7" s="3" customFormat="1" ht="20.25" customHeight="1">
      <c r="A8" s="5"/>
      <c r="B8" s="6" t="s">
        <v>15</v>
      </c>
      <c r="C8" s="14">
        <v>5182701</v>
      </c>
      <c r="D8" s="47"/>
      <c r="E8" s="49">
        <v>3707640</v>
      </c>
      <c r="F8" s="13">
        <f t="shared" si="0"/>
        <v>8890341</v>
      </c>
    </row>
    <row r="9" spans="1:7" s="3" customFormat="1" ht="20.25" customHeight="1">
      <c r="A9" s="5"/>
      <c r="B9" s="6" t="s">
        <v>19</v>
      </c>
      <c r="C9" s="14">
        <v>4863029</v>
      </c>
      <c r="D9" s="47"/>
      <c r="E9" s="49"/>
      <c r="F9" s="13">
        <f t="shared" si="0"/>
        <v>4863029</v>
      </c>
    </row>
    <row r="10" spans="1:7" s="3" customFormat="1" ht="20.25" customHeight="1">
      <c r="A10" s="5"/>
      <c r="B10" s="6" t="s">
        <v>26</v>
      </c>
      <c r="C10" s="14">
        <v>3279568</v>
      </c>
      <c r="D10" s="47"/>
      <c r="E10" s="49"/>
      <c r="F10" s="13">
        <f t="shared" si="0"/>
        <v>3279568</v>
      </c>
    </row>
    <row r="11" spans="1:7" s="3" customFormat="1" ht="20.25" customHeight="1">
      <c r="A11" s="5"/>
      <c r="B11" s="77" t="s">
        <v>24</v>
      </c>
      <c r="C11" s="14">
        <v>7928929</v>
      </c>
      <c r="D11" s="47"/>
      <c r="E11" s="49"/>
      <c r="F11" s="13">
        <f t="shared" si="0"/>
        <v>7928929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43</v>
      </c>
      <c r="C13" s="14">
        <v>6839</v>
      </c>
      <c r="D13" s="47"/>
      <c r="E13" s="49"/>
      <c r="F13" s="13">
        <f>C13+E13</f>
        <v>6839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21578123</v>
      </c>
      <c r="D15" s="32"/>
      <c r="E15" s="50">
        <f>SUM(E7:E14)</f>
        <v>3750615</v>
      </c>
      <c r="F15" s="25">
        <f t="shared" si="0"/>
        <v>25328738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38327046</v>
      </c>
      <c r="D26" s="64"/>
      <c r="E26" s="65">
        <f>E15</f>
        <v>3750615</v>
      </c>
      <c r="F26" s="66">
        <f>F15+F25</f>
        <v>42077661</v>
      </c>
    </row>
    <row r="27" spans="1:10" s="3" customFormat="1" ht="20.25" customHeight="1">
      <c r="A27" s="18" t="s">
        <v>8</v>
      </c>
      <c r="B27" s="6" t="s">
        <v>28</v>
      </c>
      <c r="C27" s="14">
        <v>90530</v>
      </c>
      <c r="D27" s="33"/>
      <c r="E27" s="31"/>
      <c r="F27" s="40">
        <f t="shared" ref="F27:F32" si="1">SUM(C27:E27)</f>
        <v>90530</v>
      </c>
    </row>
    <row r="28" spans="1:10" s="3" customFormat="1" ht="20.25" customHeight="1">
      <c r="A28" s="5"/>
      <c r="B28" s="6" t="s">
        <v>20</v>
      </c>
      <c r="C28" s="14">
        <v>2501774</v>
      </c>
      <c r="D28" s="30"/>
      <c r="E28" s="28"/>
      <c r="F28" s="13">
        <f t="shared" si="1"/>
        <v>2501774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10"/>
      <c r="B33" s="62" t="s">
        <v>9</v>
      </c>
      <c r="C33" s="64">
        <f>SUM(C27:C32)</f>
        <v>2639980</v>
      </c>
      <c r="D33" s="64"/>
      <c r="E33" s="71"/>
      <c r="F33" s="54">
        <f>SUM(F27:F32)</f>
        <v>2639980</v>
      </c>
      <c r="G33" s="56"/>
    </row>
    <row r="34" spans="1:7" s="3" customFormat="1" ht="20.25" customHeight="1" thickTop="1" thickBot="1">
      <c r="A34" s="18" t="s">
        <v>10</v>
      </c>
      <c r="B34" s="51" t="s">
        <v>13</v>
      </c>
      <c r="C34" s="52">
        <v>35397865</v>
      </c>
      <c r="D34" s="53"/>
      <c r="E34" s="44">
        <v>3796365</v>
      </c>
      <c r="F34" s="54">
        <f>SUM(C34:E34)</f>
        <v>39194230</v>
      </c>
    </row>
    <row r="35" spans="1:7" s="3" customFormat="1" ht="20.25" customHeight="1" thickTop="1" thickBot="1">
      <c r="A35" s="5"/>
      <c r="B35" s="57" t="s">
        <v>14</v>
      </c>
      <c r="C35" s="58">
        <f>C36-C34</f>
        <v>289201</v>
      </c>
      <c r="D35" s="59"/>
      <c r="E35" s="58">
        <f>E26-E34</f>
        <v>-45750</v>
      </c>
      <c r="F35" s="60">
        <f>SUM(C35:E35)</f>
        <v>243451</v>
      </c>
    </row>
    <row r="36" spans="1:7" s="3" customFormat="1" ht="20.25" customHeight="1" thickTop="1" thickBot="1">
      <c r="A36" s="5"/>
      <c r="B36" s="8" t="s">
        <v>27</v>
      </c>
      <c r="C36" s="55">
        <f>C26-C33</f>
        <v>35687066</v>
      </c>
      <c r="D36" s="34"/>
      <c r="E36" s="44">
        <f>E26-E33</f>
        <v>3750615</v>
      </c>
      <c r="F36" s="26">
        <f>SUM(C36:E36)</f>
        <v>39437681</v>
      </c>
    </row>
    <row r="37" spans="1:7" s="3" customFormat="1" ht="20.25" customHeight="1" thickBot="1">
      <c r="A37" s="84" t="s">
        <v>38</v>
      </c>
      <c r="B37" s="81"/>
      <c r="C37" s="81"/>
      <c r="D37" s="83"/>
      <c r="E37" s="82"/>
      <c r="F37" s="85">
        <f>F26</f>
        <v>42077661</v>
      </c>
    </row>
    <row r="38" spans="1:7" s="3" customFormat="1" ht="20.25" customHeight="1" thickTop="1">
      <c r="A38" s="78"/>
      <c r="B38" s="79"/>
      <c r="C38" s="79"/>
      <c r="D38" s="79"/>
      <c r="E38" s="79"/>
      <c r="F38" s="79"/>
      <c r="G38" s="79"/>
    </row>
    <row r="39" spans="1:7" ht="20.25" customHeight="1">
      <c r="A39" s="80"/>
      <c r="B39" s="80"/>
      <c r="C39" s="80"/>
      <c r="D39" s="80"/>
      <c r="E39" s="80"/>
      <c r="F39" s="80"/>
    </row>
    <row r="40" spans="1:7" ht="20.25" customHeight="1"/>
    <row r="41" spans="1:7" ht="20.25" customHeight="1">
      <c r="A41" s="1"/>
      <c r="B41" s="1"/>
      <c r="C41" s="1"/>
      <c r="D41" s="1"/>
      <c r="E41" s="1"/>
      <c r="F41" s="2"/>
    </row>
    <row r="42" spans="1:7" ht="20.25" customHeight="1">
      <c r="A42" s="1"/>
      <c r="B42" s="1"/>
      <c r="C42" s="41"/>
      <c r="D42" s="1"/>
      <c r="E42" s="1"/>
      <c r="F42" s="2"/>
    </row>
    <row r="43" spans="1:7" ht="20.25" customHeight="1">
      <c r="A43" s="1"/>
      <c r="B43" s="1"/>
      <c r="C43" s="1"/>
      <c r="D43" s="1"/>
      <c r="E43" s="1"/>
      <c r="F43" s="2"/>
    </row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.78740157480314965" right="0.78740157480314965" top="0.31496062992125984" bottom="0.39370078740157483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13" zoomScale="90" zoomScaleNormal="90" workbookViewId="0">
      <selection activeCell="K44" sqref="K44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8"/>
      <c r="B3" s="203" t="s">
        <v>125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161146</v>
      </c>
      <c r="D7" s="47"/>
      <c r="E7" s="49">
        <v>57742</v>
      </c>
      <c r="F7" s="13">
        <f>C7+E7</f>
        <v>218888</v>
      </c>
    </row>
    <row r="8" spans="1:6" s="3" customFormat="1" ht="20.25" customHeight="1">
      <c r="A8" s="5"/>
      <c r="B8" s="6" t="s">
        <v>15</v>
      </c>
      <c r="C8" s="14">
        <v>20045259</v>
      </c>
      <c r="D8" s="47"/>
      <c r="E8" s="49">
        <v>3289032</v>
      </c>
      <c r="F8" s="13">
        <f t="shared" ref="F8:F13" si="0">C8+E8</f>
        <v>23334291</v>
      </c>
    </row>
    <row r="9" spans="1:6" s="3" customFormat="1" ht="20.25" customHeight="1">
      <c r="A9" s="5"/>
      <c r="B9" s="6" t="s">
        <v>19</v>
      </c>
      <c r="C9" s="14">
        <v>2478230</v>
      </c>
      <c r="D9" s="47"/>
      <c r="E9" s="49"/>
      <c r="F9" s="13">
        <f t="shared" si="0"/>
        <v>2478230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6372399</v>
      </c>
      <c r="D11" s="47"/>
      <c r="E11" s="49"/>
      <c r="F11" s="13">
        <f t="shared" si="0"/>
        <v>6372399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/>
      <c r="D16" s="75"/>
      <c r="E16" s="74"/>
      <c r="F16" s="13"/>
    </row>
    <row r="17" spans="1:10" s="3" customFormat="1" ht="20.25" customHeight="1">
      <c r="A17" s="5"/>
      <c r="B17" s="7" t="s">
        <v>11</v>
      </c>
      <c r="C17" s="17">
        <f>SUM(C7:C16)</f>
        <v>34410442</v>
      </c>
      <c r="D17" s="32"/>
      <c r="E17" s="50">
        <f>SUM(E7:E16)</f>
        <v>3346774</v>
      </c>
      <c r="F17" s="25">
        <f t="shared" ref="F17:F35" si="1">C17+E17</f>
        <v>37757216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si="1"/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1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 t="shared" si="1"/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46319828</v>
      </c>
      <c r="D28" s="64"/>
      <c r="E28" s="150">
        <f>E17+E27</f>
        <v>3346774</v>
      </c>
      <c r="F28" s="66">
        <f t="shared" si="1"/>
        <v>49666602</v>
      </c>
    </row>
    <row r="29" spans="1:10" s="3" customFormat="1" ht="20.25" customHeight="1">
      <c r="A29" s="18" t="s">
        <v>8</v>
      </c>
      <c r="B29" s="6" t="s">
        <v>28</v>
      </c>
      <c r="C29" s="14">
        <v>56379</v>
      </c>
      <c r="D29" s="33"/>
      <c r="E29" s="28"/>
      <c r="F29" s="13">
        <f t="shared" si="1"/>
        <v>56379</v>
      </c>
    </row>
    <row r="30" spans="1:10" s="3" customFormat="1" ht="20.25" customHeight="1">
      <c r="A30" s="5"/>
      <c r="B30" s="6" t="s">
        <v>20</v>
      </c>
      <c r="C30" s="14">
        <v>1553785</v>
      </c>
      <c r="D30" s="30"/>
      <c r="E30" s="28"/>
      <c r="F30" s="13">
        <v>1553785</v>
      </c>
    </row>
    <row r="31" spans="1:10" s="3" customFormat="1" ht="20.25" customHeight="1">
      <c r="A31" s="5"/>
      <c r="B31" s="6" t="s">
        <v>29</v>
      </c>
      <c r="C31" s="14">
        <v>551800</v>
      </c>
      <c r="D31" s="30"/>
      <c r="E31" s="28"/>
      <c r="F31" s="13">
        <f t="shared" si="1"/>
        <v>551800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1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1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1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1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2263153</v>
      </c>
      <c r="D36" s="89"/>
      <c r="E36" s="133">
        <v>0</v>
      </c>
      <c r="F36" s="91">
        <f>SUM(F29:F35)</f>
        <v>2263153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1656463</v>
      </c>
      <c r="D40" s="205">
        <f>E41-E39</f>
        <v>1100</v>
      </c>
      <c r="E40" s="206"/>
      <c r="F40" s="60">
        <f>F41-F39</f>
        <v>1657563</v>
      </c>
    </row>
    <row r="41" spans="1:6" ht="20.25" customHeight="1" thickTop="1" thickBot="1">
      <c r="A41" s="5"/>
      <c r="B41" s="8" t="s">
        <v>27</v>
      </c>
      <c r="C41" s="55">
        <f>C28-C36</f>
        <v>44056675</v>
      </c>
      <c r="D41" s="34"/>
      <c r="E41" s="153">
        <f>E28-E36</f>
        <v>3346774</v>
      </c>
      <c r="F41" s="26">
        <f>C41+E41</f>
        <v>47403449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49666602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90" zoomScaleNormal="90" workbookViewId="0">
      <selection activeCell="F36" sqref="F3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49"/>
      <c r="B3" s="203" t="s">
        <v>126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125142</v>
      </c>
      <c r="D7" s="47"/>
      <c r="E7" s="49">
        <v>45772</v>
      </c>
      <c r="F7" s="13">
        <f>C7+E7</f>
        <v>170914</v>
      </c>
    </row>
    <row r="8" spans="1:6" s="3" customFormat="1" ht="20.25" customHeight="1">
      <c r="A8" s="5"/>
      <c r="B8" s="6" t="s">
        <v>15</v>
      </c>
      <c r="C8" s="14">
        <v>21866978</v>
      </c>
      <c r="D8" s="47"/>
      <c r="E8" s="49">
        <v>3480093</v>
      </c>
      <c r="F8" s="13">
        <f t="shared" ref="F8:F13" si="0">C8+E8</f>
        <v>25347071</v>
      </c>
    </row>
    <row r="9" spans="1:6" s="3" customFormat="1" ht="20.25" customHeight="1">
      <c r="A9" s="5"/>
      <c r="B9" s="6" t="s">
        <v>19</v>
      </c>
      <c r="C9" s="14">
        <v>1385495</v>
      </c>
      <c r="D9" s="47"/>
      <c r="E9" s="49"/>
      <c r="F9" s="13">
        <f t="shared" si="0"/>
        <v>1385495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5701178</v>
      </c>
      <c r="D11" s="47"/>
      <c r="E11" s="49"/>
      <c r="F11" s="13">
        <f t="shared" si="0"/>
        <v>5701178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49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/>
      <c r="D16" s="75"/>
      <c r="E16" s="74"/>
      <c r="F16" s="13"/>
    </row>
    <row r="17" spans="1:10" s="3" customFormat="1" ht="20.25" customHeight="1">
      <c r="A17" s="5"/>
      <c r="B17" s="7" t="s">
        <v>11</v>
      </c>
      <c r="C17" s="17">
        <f>SUM(C7:C16)</f>
        <v>34432511</v>
      </c>
      <c r="D17" s="32"/>
      <c r="E17" s="50">
        <f>SUM(E7:E16)</f>
        <v>3525865</v>
      </c>
      <c r="F17" s="25">
        <f t="shared" ref="F17:F36" si="1">C17+E17</f>
        <v>37958376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si="1"/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1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 t="shared" si="1"/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46341897</v>
      </c>
      <c r="D28" s="64"/>
      <c r="E28" s="150">
        <f>E17+E27</f>
        <v>3525865</v>
      </c>
      <c r="F28" s="66">
        <f t="shared" si="1"/>
        <v>49867762</v>
      </c>
    </row>
    <row r="29" spans="1:10" s="3" customFormat="1" ht="20.25" customHeight="1">
      <c r="A29" s="18" t="s">
        <v>8</v>
      </c>
      <c r="B29" s="6" t="s">
        <v>28</v>
      </c>
      <c r="C29" s="14">
        <v>55097</v>
      </c>
      <c r="D29" s="33"/>
      <c r="E29" s="28"/>
      <c r="F29" s="13">
        <f t="shared" si="1"/>
        <v>55097</v>
      </c>
    </row>
    <row r="30" spans="1:10" s="3" customFormat="1" ht="20.25" customHeight="1">
      <c r="A30" s="5"/>
      <c r="B30" s="6" t="s">
        <v>20</v>
      </c>
      <c r="C30" s="14">
        <v>1491610</v>
      </c>
      <c r="D30" s="30"/>
      <c r="E30" s="28"/>
      <c r="F30" s="13">
        <f t="shared" si="1"/>
        <v>1491610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1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1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1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1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1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1647896</v>
      </c>
      <c r="D36" s="89"/>
      <c r="E36" s="133">
        <v>0</v>
      </c>
      <c r="F36" s="66">
        <f t="shared" si="1"/>
        <v>1647896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2293789</v>
      </c>
      <c r="D40" s="205">
        <f>E41-E39</f>
        <v>180191</v>
      </c>
      <c r="E40" s="206"/>
      <c r="F40" s="60">
        <f>F41-F39</f>
        <v>2473980</v>
      </c>
    </row>
    <row r="41" spans="1:6" ht="20.25" customHeight="1" thickTop="1" thickBot="1">
      <c r="A41" s="5"/>
      <c r="B41" s="8" t="s">
        <v>27</v>
      </c>
      <c r="C41" s="55">
        <f>C28-C36</f>
        <v>44694001</v>
      </c>
      <c r="D41" s="34"/>
      <c r="E41" s="153">
        <f>E28-E36</f>
        <v>3525865</v>
      </c>
      <c r="F41" s="26">
        <f>C41+E41</f>
        <v>48219866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49867762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16" zoomScale="90" zoomScaleNormal="90" workbookViewId="0">
      <selection activeCell="F26" sqref="F2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4"/>
      <c r="B3" s="203" t="s">
        <v>127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197440</v>
      </c>
      <c r="D7" s="47"/>
      <c r="E7" s="49">
        <v>129207</v>
      </c>
      <c r="F7" s="13">
        <f>C7+E7</f>
        <v>326647</v>
      </c>
    </row>
    <row r="8" spans="1:6" s="3" customFormat="1" ht="20.25" customHeight="1">
      <c r="A8" s="5"/>
      <c r="B8" s="6" t="s">
        <v>15</v>
      </c>
      <c r="C8" s="14">
        <v>20811565</v>
      </c>
      <c r="D8" s="47"/>
      <c r="E8" s="49">
        <v>3441093</v>
      </c>
      <c r="F8" s="13">
        <f t="shared" ref="F8:F13" si="0">C8+E8</f>
        <v>24252658</v>
      </c>
    </row>
    <row r="9" spans="1:6" s="3" customFormat="1" ht="20.25" customHeight="1">
      <c r="A9" s="5"/>
      <c r="B9" s="6" t="s">
        <v>19</v>
      </c>
      <c r="C9" s="14">
        <v>1809733</v>
      </c>
      <c r="D9" s="47"/>
      <c r="E9" s="49"/>
      <c r="F9" s="13">
        <f t="shared" si="0"/>
        <v>1809733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5821017</v>
      </c>
      <c r="D11" s="47"/>
      <c r="E11" s="49"/>
      <c r="F11" s="13">
        <f t="shared" si="0"/>
        <v>5821017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49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/>
      <c r="D16" s="75"/>
      <c r="E16" s="74"/>
      <c r="F16" s="13"/>
    </row>
    <row r="17" spans="1:10" s="3" customFormat="1" ht="20.25" customHeight="1">
      <c r="A17" s="5"/>
      <c r="B17" s="7" t="s">
        <v>11</v>
      </c>
      <c r="C17" s="17">
        <f>SUM(C7:C16)</f>
        <v>33993473</v>
      </c>
      <c r="D17" s="32"/>
      <c r="E17" s="50">
        <f>SUM(E7:E16)</f>
        <v>3570300</v>
      </c>
      <c r="F17" s="25">
        <f t="shared" ref="F17:F36" si="1">C17+E17</f>
        <v>37563773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si="1"/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1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 t="shared" si="1"/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45902859</v>
      </c>
      <c r="D28" s="64"/>
      <c r="E28" s="150">
        <f>E17+E27</f>
        <v>3570300</v>
      </c>
      <c r="F28" s="66">
        <f t="shared" si="1"/>
        <v>49473159</v>
      </c>
    </row>
    <row r="29" spans="1:10" s="3" customFormat="1" ht="20.25" customHeight="1">
      <c r="A29" s="18" t="s">
        <v>8</v>
      </c>
      <c r="B29" s="6" t="s">
        <v>28</v>
      </c>
      <c r="C29" s="14">
        <v>62859</v>
      </c>
      <c r="D29" s="33"/>
      <c r="E29" s="28"/>
      <c r="F29" s="13">
        <f t="shared" si="1"/>
        <v>62859</v>
      </c>
    </row>
    <row r="30" spans="1:10" s="3" customFormat="1" ht="20.25" customHeight="1">
      <c r="A30" s="5"/>
      <c r="B30" s="6" t="s">
        <v>20</v>
      </c>
      <c r="C30" s="14">
        <v>1593279</v>
      </c>
      <c r="D30" s="30"/>
      <c r="E30" s="28"/>
      <c r="F30" s="13">
        <f t="shared" si="1"/>
        <v>1593279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1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1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1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1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1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1757327</v>
      </c>
      <c r="D36" s="89"/>
      <c r="E36" s="133">
        <v>0</v>
      </c>
      <c r="F36" s="66">
        <f t="shared" si="1"/>
        <v>1757327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1745320</v>
      </c>
      <c r="D40" s="205">
        <f>E41-E39</f>
        <v>224626</v>
      </c>
      <c r="E40" s="206"/>
      <c r="F40" s="60">
        <f>F41-F39</f>
        <v>1969946</v>
      </c>
    </row>
    <row r="41" spans="1:6" ht="20.25" customHeight="1" thickTop="1" thickBot="1">
      <c r="A41" s="5"/>
      <c r="B41" s="8" t="s">
        <v>27</v>
      </c>
      <c r="C41" s="55">
        <f>C28-C36</f>
        <v>44145532</v>
      </c>
      <c r="D41" s="34"/>
      <c r="E41" s="153">
        <f>E28-E36</f>
        <v>3570300</v>
      </c>
      <c r="F41" s="26">
        <f>C41+E41</f>
        <v>47715832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49473159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13" zoomScale="90" zoomScaleNormal="90" workbookViewId="0">
      <selection activeCell="C32" sqref="C3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5"/>
      <c r="B3" s="203" t="s">
        <v>128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185326</v>
      </c>
      <c r="D7" s="47"/>
      <c r="E7" s="49">
        <v>125863</v>
      </c>
      <c r="F7" s="13">
        <f>C7+E7</f>
        <v>311189</v>
      </c>
    </row>
    <row r="8" spans="1:6" s="3" customFormat="1" ht="20.25" customHeight="1">
      <c r="A8" s="5"/>
      <c r="B8" s="6" t="s">
        <v>15</v>
      </c>
      <c r="C8" s="14">
        <v>22711250</v>
      </c>
      <c r="D8" s="47"/>
      <c r="E8" s="49">
        <v>3463993</v>
      </c>
      <c r="F8" s="13">
        <f t="shared" ref="F8:F13" si="0">C8+E8</f>
        <v>26175243</v>
      </c>
    </row>
    <row r="9" spans="1:6" s="3" customFormat="1" ht="20.25" customHeight="1">
      <c r="A9" s="5"/>
      <c r="B9" s="6" t="s">
        <v>19</v>
      </c>
      <c r="C9" s="14">
        <v>644006</v>
      </c>
      <c r="D9" s="47"/>
      <c r="E9" s="49"/>
      <c r="F9" s="13">
        <f t="shared" si="0"/>
        <v>644006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5437792</v>
      </c>
      <c r="D11" s="47"/>
      <c r="E11" s="49"/>
      <c r="F11" s="13">
        <f t="shared" si="0"/>
        <v>5437792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49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/>
      <c r="D16" s="75"/>
      <c r="E16" s="74"/>
      <c r="F16" s="13"/>
    </row>
    <row r="17" spans="1:10" s="3" customFormat="1" ht="20.25" customHeight="1">
      <c r="A17" s="5"/>
      <c r="B17" s="7" t="s">
        <v>11</v>
      </c>
      <c r="C17" s="17">
        <f>SUM(C7:C16)</f>
        <v>34332092</v>
      </c>
      <c r="D17" s="32"/>
      <c r="E17" s="50">
        <f>SUM(E7:E16)</f>
        <v>3589856</v>
      </c>
      <c r="F17" s="25">
        <f t="shared" ref="F17:F36" si="1">C17+E17</f>
        <v>37921948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si="1"/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1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 t="shared" si="1"/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46241478</v>
      </c>
      <c r="D28" s="64"/>
      <c r="E28" s="150">
        <f>E17+E27</f>
        <v>3589856</v>
      </c>
      <c r="F28" s="66">
        <f t="shared" si="1"/>
        <v>49831334</v>
      </c>
    </row>
    <row r="29" spans="1:10" s="3" customFormat="1" ht="20.25" customHeight="1">
      <c r="A29" s="18" t="s">
        <v>8</v>
      </c>
      <c r="B29" s="6" t="s">
        <v>28</v>
      </c>
      <c r="C29" s="14">
        <v>43391</v>
      </c>
      <c r="D29" s="33"/>
      <c r="E29" s="28"/>
      <c r="F29" s="13">
        <f t="shared" si="1"/>
        <v>43391</v>
      </c>
    </row>
    <row r="30" spans="1:10" s="3" customFormat="1" ht="20.25" customHeight="1">
      <c r="A30" s="5"/>
      <c r="B30" s="6" t="s">
        <v>20</v>
      </c>
      <c r="C30" s="14">
        <v>1609439</v>
      </c>
      <c r="D30" s="30"/>
      <c r="E30" s="28"/>
      <c r="F30" s="13">
        <f t="shared" si="1"/>
        <v>1609439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1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1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1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1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1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1754019</v>
      </c>
      <c r="D36" s="89"/>
      <c r="E36" s="133">
        <v>0</v>
      </c>
      <c r="F36" s="66">
        <f t="shared" si="1"/>
        <v>1754019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2087247</v>
      </c>
      <c r="D40" s="205">
        <f>E41-E39</f>
        <v>244182</v>
      </c>
      <c r="E40" s="206"/>
      <c r="F40" s="60">
        <f>F41-F39</f>
        <v>2331429</v>
      </c>
    </row>
    <row r="41" spans="1:6" ht="20.25" customHeight="1" thickTop="1" thickBot="1">
      <c r="A41" s="5"/>
      <c r="B41" s="8" t="s">
        <v>27</v>
      </c>
      <c r="C41" s="55">
        <f>C28-C36</f>
        <v>44487459</v>
      </c>
      <c r="D41" s="34"/>
      <c r="E41" s="153">
        <f>E28-E36</f>
        <v>3589856</v>
      </c>
      <c r="F41" s="26">
        <f>C41+E41</f>
        <v>48077315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49831334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90" zoomScaleNormal="90" workbookViewId="0">
      <selection activeCell="F16" sqref="F1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5"/>
      <c r="B3" s="203" t="s">
        <v>129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158653</v>
      </c>
      <c r="D7" s="47"/>
      <c r="E7" s="49">
        <v>125863</v>
      </c>
      <c r="F7" s="13">
        <f>C7+E7</f>
        <v>284516</v>
      </c>
    </row>
    <row r="8" spans="1:6" s="3" customFormat="1" ht="20.25" customHeight="1">
      <c r="A8" s="5"/>
      <c r="B8" s="6" t="s">
        <v>15</v>
      </c>
      <c r="C8" s="14">
        <v>22220876</v>
      </c>
      <c r="D8" s="47"/>
      <c r="E8" s="49">
        <v>3505695</v>
      </c>
      <c r="F8" s="13">
        <f t="shared" ref="F8:F13" si="0">C8+E8</f>
        <v>25726571</v>
      </c>
    </row>
    <row r="9" spans="1:6" s="3" customFormat="1" ht="20.25" customHeight="1">
      <c r="A9" s="5"/>
      <c r="B9" s="6" t="s">
        <v>19</v>
      </c>
      <c r="C9" s="14">
        <v>1042096</v>
      </c>
      <c r="D9" s="47"/>
      <c r="E9" s="49"/>
      <c r="F9" s="13">
        <f t="shared" si="0"/>
        <v>1042096</v>
      </c>
    </row>
    <row r="10" spans="1:6" s="3" customFormat="1" ht="20.25" customHeight="1">
      <c r="A10" s="5"/>
      <c r="B10" s="6" t="s">
        <v>26</v>
      </c>
      <c r="C10" s="14">
        <v>5233408</v>
      </c>
      <c r="D10" s="47"/>
      <c r="E10" s="49"/>
      <c r="F10" s="13">
        <f t="shared" si="0"/>
        <v>5233408</v>
      </c>
    </row>
    <row r="11" spans="1:6" s="3" customFormat="1" ht="20.25" customHeight="1">
      <c r="A11" s="5"/>
      <c r="B11" s="77" t="s">
        <v>24</v>
      </c>
      <c r="C11" s="14">
        <v>5404691</v>
      </c>
      <c r="D11" s="47"/>
      <c r="E11" s="49"/>
      <c r="F11" s="13">
        <f t="shared" si="0"/>
        <v>5404691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/>
      <c r="D16" s="75"/>
      <c r="E16" s="74"/>
      <c r="F16" s="13"/>
    </row>
    <row r="17" spans="1:10" s="3" customFormat="1" ht="20.25" customHeight="1">
      <c r="A17" s="5"/>
      <c r="B17" s="7" t="s">
        <v>11</v>
      </c>
      <c r="C17" s="17">
        <f>SUM(C7:C16)</f>
        <v>34179724</v>
      </c>
      <c r="D17" s="32"/>
      <c r="E17" s="50">
        <f>SUM(E7:E16)</f>
        <v>3631558</v>
      </c>
      <c r="F17" s="25">
        <f t="shared" ref="F17:F36" si="1">C17+E17</f>
        <v>37811282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si="1"/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1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1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1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1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1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1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1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1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 t="shared" si="1"/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46089110</v>
      </c>
      <c r="D28" s="64"/>
      <c r="E28" s="150">
        <f>E17+E27</f>
        <v>3631558</v>
      </c>
      <c r="F28" s="66">
        <f t="shared" si="1"/>
        <v>49720668</v>
      </c>
    </row>
    <row r="29" spans="1:10" s="3" customFormat="1" ht="20.25" customHeight="1">
      <c r="A29" s="18" t="s">
        <v>8</v>
      </c>
      <c r="B29" s="6" t="s">
        <v>28</v>
      </c>
      <c r="C29" s="14">
        <v>41972</v>
      </c>
      <c r="D29" s="33"/>
      <c r="E29" s="28"/>
      <c r="F29" s="13">
        <f t="shared" si="1"/>
        <v>41972</v>
      </c>
    </row>
    <row r="30" spans="1:10" s="3" customFormat="1" ht="20.25" customHeight="1">
      <c r="A30" s="5"/>
      <c r="B30" s="6" t="s">
        <v>20</v>
      </c>
      <c r="C30" s="14">
        <v>1610545</v>
      </c>
      <c r="D30" s="30"/>
      <c r="E30" s="28"/>
      <c r="F30" s="13">
        <f t="shared" si="1"/>
        <v>1610545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1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1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1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1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1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1753706</v>
      </c>
      <c r="D36" s="89"/>
      <c r="E36" s="133">
        <v>0</v>
      </c>
      <c r="F36" s="66">
        <f t="shared" si="1"/>
        <v>1753706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1935192</v>
      </c>
      <c r="D40" s="205">
        <f>E41-E39</f>
        <v>285884</v>
      </c>
      <c r="E40" s="206"/>
      <c r="F40" s="60">
        <f>F41-F39</f>
        <v>2221076</v>
      </c>
    </row>
    <row r="41" spans="1:6" ht="20.25" customHeight="1" thickTop="1" thickBot="1">
      <c r="A41" s="5"/>
      <c r="B41" s="8" t="s">
        <v>27</v>
      </c>
      <c r="C41" s="55">
        <f>C28-C36</f>
        <v>44335404</v>
      </c>
      <c r="D41" s="34"/>
      <c r="E41" s="153">
        <f>E28-E36</f>
        <v>3631558</v>
      </c>
      <c r="F41" s="26">
        <f>C41+E41</f>
        <v>47966962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49720668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115" zoomScaleNormal="115" workbookViewId="0">
      <selection activeCell="L11" activeCellId="1" sqref="I12 L1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6"/>
      <c r="B3" s="203" t="s">
        <v>130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145525</v>
      </c>
      <c r="D7" s="47"/>
      <c r="E7" s="49">
        <v>120359</v>
      </c>
      <c r="F7" s="13">
        <f>C7+E7</f>
        <v>265884</v>
      </c>
    </row>
    <row r="8" spans="1:6" s="3" customFormat="1" ht="20.25" customHeight="1">
      <c r="A8" s="5"/>
      <c r="B8" s="6" t="s">
        <v>15</v>
      </c>
      <c r="C8" s="14">
        <v>21523531</v>
      </c>
      <c r="D8" s="47"/>
      <c r="E8" s="49">
        <v>3510790</v>
      </c>
      <c r="F8" s="13">
        <f t="shared" ref="F8:F13" si="0">C8+E8</f>
        <v>25034321</v>
      </c>
    </row>
    <row r="9" spans="1:6" s="3" customFormat="1" ht="20.25" customHeight="1">
      <c r="A9" s="5"/>
      <c r="B9" s="6" t="s">
        <v>19</v>
      </c>
      <c r="C9" s="14">
        <v>1510819</v>
      </c>
      <c r="D9" s="47"/>
      <c r="E9" s="49"/>
      <c r="F9" s="13">
        <f t="shared" si="0"/>
        <v>1510819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6077412</v>
      </c>
      <c r="D11" s="47"/>
      <c r="E11" s="49"/>
      <c r="F11" s="13">
        <f t="shared" si="0"/>
        <v>6077412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19</v>
      </c>
      <c r="D16" s="75"/>
      <c r="E16" s="74"/>
      <c r="F16" s="13">
        <f t="shared" ref="F16" si="1">C16+E16</f>
        <v>19</v>
      </c>
    </row>
    <row r="17" spans="1:10" s="3" customFormat="1" ht="20.25" customHeight="1">
      <c r="A17" s="5"/>
      <c r="B17" s="7" t="s">
        <v>11</v>
      </c>
      <c r="C17" s="17">
        <f>SUM(C7:C16)</f>
        <v>34610737</v>
      </c>
      <c r="D17" s="32"/>
      <c r="E17" s="50">
        <f>SUM(E7:E16)</f>
        <v>3631149</v>
      </c>
      <c r="F17" s="25">
        <f>SUM(F7:F16)</f>
        <v>38241886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2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>SUM(F18:F26)</f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46520123</v>
      </c>
      <c r="D28" s="64"/>
      <c r="E28" s="150">
        <f>E17+E27</f>
        <v>3631149</v>
      </c>
      <c r="F28" s="66">
        <f>F17+F27</f>
        <v>50151272</v>
      </c>
    </row>
    <row r="29" spans="1:10" s="3" customFormat="1" ht="20.25" customHeight="1">
      <c r="A29" s="18" t="s">
        <v>8</v>
      </c>
      <c r="B29" s="6" t="s">
        <v>28</v>
      </c>
      <c r="C29" s="14">
        <v>44166</v>
      </c>
      <c r="D29" s="33"/>
      <c r="E29" s="28"/>
      <c r="F29" s="13">
        <f t="shared" si="2"/>
        <v>44166</v>
      </c>
    </row>
    <row r="30" spans="1:10" s="3" customFormat="1" ht="20.25" customHeight="1">
      <c r="A30" s="5"/>
      <c r="B30" s="6" t="s">
        <v>20</v>
      </c>
      <c r="C30" s="14">
        <v>1686110</v>
      </c>
      <c r="D30" s="30"/>
      <c r="E30" s="28"/>
      <c r="F30" s="13">
        <f t="shared" si="2"/>
        <v>1686110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2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1831465</v>
      </c>
      <c r="D36" s="89"/>
      <c r="E36" s="133">
        <v>0</v>
      </c>
      <c r="F36" s="66">
        <f>SUM(F29:F35)</f>
        <v>1831465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2288446</v>
      </c>
      <c r="D40" s="205">
        <f>E41-E39</f>
        <v>285475</v>
      </c>
      <c r="E40" s="206"/>
      <c r="F40" s="60">
        <f>F41-F39</f>
        <v>2573921</v>
      </c>
    </row>
    <row r="41" spans="1:6" ht="20.25" customHeight="1" thickTop="1" thickBot="1">
      <c r="A41" s="5"/>
      <c r="B41" s="8" t="s">
        <v>27</v>
      </c>
      <c r="C41" s="55">
        <f>C28-C36</f>
        <v>44688658</v>
      </c>
      <c r="D41" s="34"/>
      <c r="E41" s="153">
        <f>E28-E36</f>
        <v>3631149</v>
      </c>
      <c r="F41" s="153">
        <f>F28-F36</f>
        <v>48319807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50151272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90" zoomScaleNormal="90" workbookViewId="0">
      <selection activeCell="D4" sqref="D4:E4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7"/>
      <c r="B3" s="203" t="s">
        <v>132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199583</v>
      </c>
      <c r="D7" s="47"/>
      <c r="E7" s="49">
        <v>120499</v>
      </c>
      <c r="F7" s="13">
        <f>C7+E7</f>
        <v>320082</v>
      </c>
    </row>
    <row r="8" spans="1:6" s="3" customFormat="1" ht="20.25" customHeight="1">
      <c r="A8" s="5"/>
      <c r="B8" s="6" t="s">
        <v>15</v>
      </c>
      <c r="C8" s="14">
        <v>21659112</v>
      </c>
      <c r="D8" s="47"/>
      <c r="E8" s="49">
        <v>3523790</v>
      </c>
      <c r="F8" s="13">
        <f t="shared" ref="F8:F13" si="0">C8+E8</f>
        <v>25182902</v>
      </c>
    </row>
    <row r="9" spans="1:6" s="3" customFormat="1" ht="20.25" customHeight="1">
      <c r="A9" s="5"/>
      <c r="B9" s="6" t="s">
        <v>19</v>
      </c>
      <c r="C9" s="14">
        <v>2006956</v>
      </c>
      <c r="D9" s="47"/>
      <c r="E9" s="49"/>
      <c r="F9" s="13">
        <f t="shared" si="0"/>
        <v>2006956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5925800</v>
      </c>
      <c r="D11" s="47"/>
      <c r="E11" s="49"/>
      <c r="F11" s="13">
        <f t="shared" si="0"/>
        <v>5925800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19</v>
      </c>
      <c r="D16" s="75"/>
      <c r="E16" s="74"/>
      <c r="F16" s="13">
        <f t="shared" ref="F16" si="1">C16+E16</f>
        <v>19</v>
      </c>
    </row>
    <row r="17" spans="1:10" s="3" customFormat="1" ht="20.25" customHeight="1">
      <c r="A17" s="5"/>
      <c r="B17" s="7" t="s">
        <v>11</v>
      </c>
      <c r="C17" s="17">
        <f>SUM(C7:C16)</f>
        <v>35144901</v>
      </c>
      <c r="D17" s="32"/>
      <c r="E17" s="50">
        <f>SUM(E7:E16)</f>
        <v>3644289</v>
      </c>
      <c r="F17" s="25">
        <f>SUM(F7:F16)</f>
        <v>38789190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2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>SUM(F18:F26)</f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47054287</v>
      </c>
      <c r="D28" s="64"/>
      <c r="E28" s="150">
        <f>E17+E27</f>
        <v>3644289</v>
      </c>
      <c r="F28" s="66">
        <f>F17+F27</f>
        <v>50698576</v>
      </c>
    </row>
    <row r="29" spans="1:10" s="3" customFormat="1" ht="20.25" customHeight="1">
      <c r="A29" s="18" t="s">
        <v>8</v>
      </c>
      <c r="B29" s="6" t="s">
        <v>28</v>
      </c>
      <c r="C29" s="14">
        <v>42542</v>
      </c>
      <c r="D29" s="33"/>
      <c r="E29" s="28"/>
      <c r="F29" s="13">
        <f t="shared" si="2"/>
        <v>42542</v>
      </c>
    </row>
    <row r="30" spans="1:10" s="3" customFormat="1" ht="20.25" customHeight="1">
      <c r="A30" s="5"/>
      <c r="B30" s="6" t="s">
        <v>20</v>
      </c>
      <c r="C30" s="14">
        <v>1573142</v>
      </c>
      <c r="D30" s="30"/>
      <c r="E30" s="28"/>
      <c r="F30" s="13">
        <f t="shared" si="2"/>
        <v>1573142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2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1716873</v>
      </c>
      <c r="D36" s="89"/>
      <c r="E36" s="133">
        <v>0</v>
      </c>
      <c r="F36" s="66">
        <f>SUM(F29:F35)</f>
        <v>1716873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2937202</v>
      </c>
      <c r="D40" s="205">
        <f>E41-E39</f>
        <v>298615</v>
      </c>
      <c r="E40" s="206"/>
      <c r="F40" s="60">
        <f>F41-F39</f>
        <v>3235817</v>
      </c>
    </row>
    <row r="41" spans="1:6" ht="20.25" customHeight="1" thickTop="1" thickBot="1">
      <c r="A41" s="5"/>
      <c r="B41" s="8" t="s">
        <v>27</v>
      </c>
      <c r="C41" s="55">
        <f>C28-C36</f>
        <v>45337414</v>
      </c>
      <c r="D41" s="34"/>
      <c r="E41" s="153">
        <f>E28-E36</f>
        <v>3644289</v>
      </c>
      <c r="F41" s="153">
        <f>F28-F36</f>
        <v>48981703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50698576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B1" zoomScale="90" zoomScaleNormal="90" workbookViewId="0">
      <selection activeCell="F16" sqref="F16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7"/>
      <c r="B3" s="203" t="s">
        <v>131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144646</v>
      </c>
      <c r="D7" s="47"/>
      <c r="E7" s="49">
        <v>113029</v>
      </c>
      <c r="F7" s="13">
        <f>C7+E7</f>
        <v>257675</v>
      </c>
    </row>
    <row r="8" spans="1:6" s="3" customFormat="1" ht="20.25" customHeight="1">
      <c r="A8" s="5"/>
      <c r="B8" s="6" t="s">
        <v>15</v>
      </c>
      <c r="C8" s="14">
        <v>23241696</v>
      </c>
      <c r="D8" s="47"/>
      <c r="E8" s="49">
        <v>3552610</v>
      </c>
      <c r="F8" s="13">
        <f t="shared" ref="F8:F13" si="0">C8+E8</f>
        <v>26794306</v>
      </c>
    </row>
    <row r="9" spans="1:6" s="3" customFormat="1" ht="20.25" customHeight="1">
      <c r="A9" s="5"/>
      <c r="B9" s="6" t="s">
        <v>19</v>
      </c>
      <c r="C9" s="14">
        <v>880861</v>
      </c>
      <c r="D9" s="47"/>
      <c r="E9" s="49"/>
      <c r="F9" s="13">
        <f t="shared" si="0"/>
        <v>880861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5600705</v>
      </c>
      <c r="D11" s="47"/>
      <c r="E11" s="49"/>
      <c r="F11" s="13">
        <f t="shared" si="0"/>
        <v>5600705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19</v>
      </c>
      <c r="D16" s="75"/>
      <c r="E16" s="74"/>
      <c r="F16" s="13">
        <f t="shared" ref="F16" si="1">C16+E16</f>
        <v>19</v>
      </c>
    </row>
    <row r="17" spans="1:10" s="3" customFormat="1" ht="20.25" customHeight="1">
      <c r="A17" s="5"/>
      <c r="B17" s="7" t="s">
        <v>11</v>
      </c>
      <c r="C17" s="17">
        <f>SUM(C7:C16)</f>
        <v>35221358</v>
      </c>
      <c r="D17" s="32"/>
      <c r="E17" s="50">
        <f>SUM(E7:E16)</f>
        <v>3665639</v>
      </c>
      <c r="F17" s="25">
        <f>SUM(F7:F16)</f>
        <v>38886997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103325</v>
      </c>
      <c r="D24" s="30"/>
      <c r="E24" s="39"/>
      <c r="F24" s="13">
        <f t="shared" si="2"/>
        <v>103325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11909386</v>
      </c>
      <c r="D27" s="61"/>
      <c r="E27" s="151">
        <v>0</v>
      </c>
      <c r="F27" s="152">
        <f>SUM(F18:F26)</f>
        <v>11909386</v>
      </c>
    </row>
    <row r="28" spans="1:10" s="3" customFormat="1" ht="20.25" customHeight="1" thickTop="1">
      <c r="A28" s="5"/>
      <c r="B28" s="62" t="s">
        <v>6</v>
      </c>
      <c r="C28" s="63">
        <f>C17+C27</f>
        <v>47130744</v>
      </c>
      <c r="D28" s="64"/>
      <c r="E28" s="150">
        <f>E17+E27</f>
        <v>3665639</v>
      </c>
      <c r="F28" s="66">
        <f>F17+F27</f>
        <v>50796383</v>
      </c>
    </row>
    <row r="29" spans="1:10" s="3" customFormat="1" ht="20.25" customHeight="1">
      <c r="A29" s="18" t="s">
        <v>8</v>
      </c>
      <c r="B29" s="6" t="s">
        <v>28</v>
      </c>
      <c r="C29" s="14">
        <v>-8661</v>
      </c>
      <c r="D29" s="33"/>
      <c r="E29" s="28"/>
      <c r="F29" s="13">
        <f t="shared" si="2"/>
        <v>-8661</v>
      </c>
    </row>
    <row r="30" spans="1:10" s="3" customFormat="1" ht="20.25" customHeight="1">
      <c r="A30" s="5"/>
      <c r="B30" s="6" t="s">
        <v>20</v>
      </c>
      <c r="C30" s="14">
        <v>1733873</v>
      </c>
      <c r="D30" s="30"/>
      <c r="E30" s="28"/>
      <c r="F30" s="13">
        <f t="shared" si="2"/>
        <v>1733873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28"/>
      <c r="F32" s="13">
        <f t="shared" si="2"/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1826401</v>
      </c>
      <c r="D36" s="89"/>
      <c r="E36" s="133">
        <v>0</v>
      </c>
      <c r="F36" s="66">
        <f>SUM(F29:F35)</f>
        <v>1826401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2904131</v>
      </c>
      <c r="D40" s="205">
        <f>E41-E39</f>
        <v>319965</v>
      </c>
      <c r="E40" s="206"/>
      <c r="F40" s="60">
        <f>F41-F39</f>
        <v>3224096</v>
      </c>
    </row>
    <row r="41" spans="1:6" ht="20.25" customHeight="1" thickTop="1" thickBot="1">
      <c r="A41" s="5"/>
      <c r="B41" s="8" t="s">
        <v>27</v>
      </c>
      <c r="C41" s="55">
        <f>C28-C36</f>
        <v>45304343</v>
      </c>
      <c r="D41" s="34"/>
      <c r="E41" s="153">
        <f>E28-E36</f>
        <v>3665639</v>
      </c>
      <c r="F41" s="153">
        <f>F28-F36</f>
        <v>48969982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50796383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130" zoomScaleNormal="130" workbookViewId="0">
      <selection activeCell="I8" sqref="I8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8"/>
      <c r="B3" s="203" t="s">
        <v>133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248904</v>
      </c>
      <c r="D7" s="47"/>
      <c r="E7" s="49">
        <v>52006</v>
      </c>
      <c r="F7" s="13">
        <f>C7+E7</f>
        <v>300910</v>
      </c>
    </row>
    <row r="8" spans="1:6" s="3" customFormat="1" ht="20.25" customHeight="1">
      <c r="A8" s="5"/>
      <c r="B8" s="6" t="s">
        <v>15</v>
      </c>
      <c r="C8" s="14">
        <v>22934608</v>
      </c>
      <c r="D8" s="47"/>
      <c r="E8" s="49">
        <v>3564135</v>
      </c>
      <c r="F8" s="13">
        <f t="shared" ref="F8:F13" si="0">C8+E8</f>
        <v>26498743</v>
      </c>
    </row>
    <row r="9" spans="1:6" s="3" customFormat="1" ht="20.25" customHeight="1">
      <c r="A9" s="5"/>
      <c r="B9" s="6" t="s">
        <v>19</v>
      </c>
      <c r="C9" s="14">
        <v>1328469</v>
      </c>
      <c r="D9" s="47"/>
      <c r="E9" s="49"/>
      <c r="F9" s="13">
        <f t="shared" si="0"/>
        <v>1328469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5589110</v>
      </c>
      <c r="D11" s="47"/>
      <c r="E11" s="49"/>
      <c r="F11" s="13">
        <f t="shared" si="0"/>
        <v>5589110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44</v>
      </c>
      <c r="D16" s="75"/>
      <c r="E16" s="74"/>
      <c r="F16" s="13">
        <f t="shared" ref="F16" si="1">C16+E16</f>
        <v>44</v>
      </c>
    </row>
    <row r="17" spans="1:10" s="3" customFormat="1" ht="20.25" customHeight="1">
      <c r="A17" s="5"/>
      <c r="B17" s="7" t="s">
        <v>11</v>
      </c>
      <c r="C17" s="17">
        <f>SUM(C7:C16)</f>
        <v>35454566</v>
      </c>
      <c r="D17" s="32"/>
      <c r="E17" s="50">
        <f>SUM(E7:E16)</f>
        <v>3616141</v>
      </c>
      <c r="F17" s="25">
        <f>SUM(F7:F16)</f>
        <v>39070707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164175</v>
      </c>
      <c r="D24" s="30"/>
      <c r="E24" s="39"/>
      <c r="F24" s="13">
        <f t="shared" si="2"/>
        <v>164175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11970236</v>
      </c>
      <c r="D27" s="61"/>
      <c r="E27" s="151">
        <v>0</v>
      </c>
      <c r="F27" s="152">
        <f>SUM(F18:F26)</f>
        <v>11970236</v>
      </c>
    </row>
    <row r="28" spans="1:10" s="3" customFormat="1" ht="20.25" customHeight="1" thickTop="1">
      <c r="A28" s="5"/>
      <c r="B28" s="62" t="s">
        <v>6</v>
      </c>
      <c r="C28" s="63">
        <f>C17+C27</f>
        <v>47424802</v>
      </c>
      <c r="D28" s="64"/>
      <c r="E28" s="150">
        <f>E17+E27</f>
        <v>3616141</v>
      </c>
      <c r="F28" s="66">
        <f>F17+F27</f>
        <v>51040943</v>
      </c>
    </row>
    <row r="29" spans="1:10" s="3" customFormat="1" ht="20.25" customHeight="1">
      <c r="A29" s="18" t="s">
        <v>8</v>
      </c>
      <c r="B29" s="6" t="s">
        <v>28</v>
      </c>
      <c r="C29" s="14">
        <v>10628</v>
      </c>
      <c r="D29" s="33"/>
      <c r="E29" s="28"/>
      <c r="F29" s="13">
        <f t="shared" si="2"/>
        <v>10628</v>
      </c>
    </row>
    <row r="30" spans="1:10" s="3" customFormat="1" ht="20.25" customHeight="1">
      <c r="A30" s="5"/>
      <c r="B30" s="6" t="s">
        <v>20</v>
      </c>
      <c r="C30" s="14">
        <v>1642522</v>
      </c>
      <c r="D30" s="30"/>
      <c r="E30" s="28"/>
      <c r="F30" s="13">
        <f t="shared" si="2"/>
        <v>1642522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160"/>
      <c r="F32" s="13"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1754339</v>
      </c>
      <c r="D36" s="89"/>
      <c r="E36" s="133">
        <v>0</v>
      </c>
      <c r="F36" s="66">
        <f>SUM(F29:F35)</f>
        <v>1754339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3270251</v>
      </c>
      <c r="D40" s="205">
        <f>E41-E39</f>
        <v>270467</v>
      </c>
      <c r="E40" s="206"/>
      <c r="F40" s="60">
        <f>F41-F39</f>
        <v>3540718</v>
      </c>
    </row>
    <row r="41" spans="1:6" ht="20.25" customHeight="1" thickTop="1" thickBot="1">
      <c r="A41" s="5"/>
      <c r="B41" s="8" t="s">
        <v>27</v>
      </c>
      <c r="C41" s="55">
        <f>C28-C36</f>
        <v>45670463</v>
      </c>
      <c r="D41" s="34"/>
      <c r="E41" s="153">
        <f>E28-E36</f>
        <v>3616141</v>
      </c>
      <c r="F41" s="153">
        <f>F28-F36</f>
        <v>49286604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51040943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B10" zoomScale="90" zoomScaleNormal="90" workbookViewId="0">
      <selection activeCell="D4" sqref="D4:E4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59"/>
      <c r="B3" s="203" t="s">
        <v>134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218561</v>
      </c>
      <c r="D7" s="47"/>
      <c r="E7" s="49">
        <v>52006</v>
      </c>
      <c r="F7" s="13">
        <f>C7+E7</f>
        <v>270567</v>
      </c>
    </row>
    <row r="8" spans="1:6" s="3" customFormat="1" ht="20.25" customHeight="1">
      <c r="A8" s="5"/>
      <c r="B8" s="6" t="s">
        <v>15</v>
      </c>
      <c r="C8" s="14">
        <v>22387374</v>
      </c>
      <c r="D8" s="47"/>
      <c r="E8" s="49">
        <v>3611705</v>
      </c>
      <c r="F8" s="13">
        <f t="shared" ref="F8:F13" si="0">C8+E8</f>
        <v>25999079</v>
      </c>
    </row>
    <row r="9" spans="1:6" s="3" customFormat="1" ht="20.25" customHeight="1">
      <c r="A9" s="5"/>
      <c r="B9" s="6" t="s">
        <v>19</v>
      </c>
      <c r="C9" s="14">
        <v>1760967</v>
      </c>
      <c r="D9" s="47"/>
      <c r="E9" s="49"/>
      <c r="F9" s="13">
        <f t="shared" si="0"/>
        <v>1760967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5427183</v>
      </c>
      <c r="D11" s="47"/>
      <c r="E11" s="49"/>
      <c r="F11" s="13">
        <f t="shared" si="0"/>
        <v>5427183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44</v>
      </c>
      <c r="D16" s="75"/>
      <c r="E16" s="74"/>
      <c r="F16" s="13">
        <f t="shared" ref="F16" si="1">C16+E16</f>
        <v>44</v>
      </c>
    </row>
    <row r="17" spans="1:10" s="3" customFormat="1" ht="20.25" customHeight="1">
      <c r="A17" s="5"/>
      <c r="B17" s="7" t="s">
        <v>11</v>
      </c>
      <c r="C17" s="17">
        <f>SUM(C7:C16)</f>
        <v>35147560</v>
      </c>
      <c r="D17" s="32"/>
      <c r="E17" s="50">
        <f>SUM(E7:E16)</f>
        <v>3663711</v>
      </c>
      <c r="F17" s="25">
        <f>SUM(F7:F16)</f>
        <v>38811271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230335</v>
      </c>
      <c r="D24" s="30"/>
      <c r="E24" s="39"/>
      <c r="F24" s="13">
        <f t="shared" si="2"/>
        <v>230335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12036396</v>
      </c>
      <c r="D27" s="61"/>
      <c r="E27" s="151">
        <v>0</v>
      </c>
      <c r="F27" s="152">
        <f>SUM(F18:F26)</f>
        <v>12036396</v>
      </c>
    </row>
    <row r="28" spans="1:10" s="3" customFormat="1" ht="20.25" customHeight="1" thickTop="1">
      <c r="A28" s="5"/>
      <c r="B28" s="62" t="s">
        <v>6</v>
      </c>
      <c r="C28" s="63">
        <f>C17+C27</f>
        <v>47183956</v>
      </c>
      <c r="D28" s="64"/>
      <c r="E28" s="150">
        <f>E17+E27</f>
        <v>3663711</v>
      </c>
      <c r="F28" s="66">
        <f>F17+F27</f>
        <v>50847667</v>
      </c>
    </row>
    <row r="29" spans="1:10" s="3" customFormat="1" ht="20.25" customHeight="1">
      <c r="A29" s="18" t="s">
        <v>8</v>
      </c>
      <c r="B29" s="6" t="s">
        <v>28</v>
      </c>
      <c r="C29" s="14">
        <v>28234</v>
      </c>
      <c r="D29" s="33"/>
      <c r="E29" s="28"/>
      <c r="F29" s="13">
        <f t="shared" si="2"/>
        <v>28234</v>
      </c>
    </row>
    <row r="30" spans="1:10" s="3" customFormat="1" ht="20.25" customHeight="1">
      <c r="A30" s="5"/>
      <c r="B30" s="6" t="s">
        <v>20</v>
      </c>
      <c r="C30" s="14">
        <v>1584800</v>
      </c>
      <c r="D30" s="30"/>
      <c r="E30" s="28"/>
      <c r="F30" s="13">
        <f t="shared" si="2"/>
        <v>1584800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160"/>
      <c r="F32" s="13"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1714223</v>
      </c>
      <c r="D36" s="89"/>
      <c r="E36" s="133">
        <v>0</v>
      </c>
      <c r="F36" s="66">
        <f>SUM(F29:F35)</f>
        <v>1714223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3069521</v>
      </c>
      <c r="D40" s="205">
        <f>E41-E39</f>
        <v>318037</v>
      </c>
      <c r="E40" s="206"/>
      <c r="F40" s="60">
        <f>F41-F39</f>
        <v>3387558</v>
      </c>
    </row>
    <row r="41" spans="1:6" ht="20.25" customHeight="1" thickTop="1" thickBot="1">
      <c r="A41" s="5"/>
      <c r="B41" s="8" t="s">
        <v>27</v>
      </c>
      <c r="C41" s="55">
        <f>C28-C36</f>
        <v>45469733</v>
      </c>
      <c r="D41" s="34"/>
      <c r="E41" s="153">
        <f>E28-E36</f>
        <v>3663711</v>
      </c>
      <c r="F41" s="153">
        <f>F28-F36</f>
        <v>49133444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50847667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7"/>
  <sheetViews>
    <sheetView topLeftCell="A25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46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212181</v>
      </c>
      <c r="D7" s="47"/>
      <c r="E7" s="49">
        <v>185412</v>
      </c>
      <c r="F7" s="13">
        <f t="shared" ref="F7:F15" si="0">C7+E7</f>
        <v>397593</v>
      </c>
    </row>
    <row r="8" spans="1:7" s="3" customFormat="1" ht="20.25" customHeight="1">
      <c r="A8" s="5"/>
      <c r="B8" s="6" t="s">
        <v>15</v>
      </c>
      <c r="C8" s="14">
        <v>5546427</v>
      </c>
      <c r="D8" s="47"/>
      <c r="E8" s="49">
        <v>3725986</v>
      </c>
      <c r="F8" s="13">
        <f t="shared" si="0"/>
        <v>9272413</v>
      </c>
    </row>
    <row r="9" spans="1:7" s="3" customFormat="1" ht="20.25" customHeight="1">
      <c r="A9" s="5"/>
      <c r="B9" s="6" t="s">
        <v>19</v>
      </c>
      <c r="C9" s="14">
        <v>5383679</v>
      </c>
      <c r="D9" s="47"/>
      <c r="E9" s="49"/>
      <c r="F9" s="13">
        <f t="shared" si="0"/>
        <v>5383679</v>
      </c>
    </row>
    <row r="10" spans="1:7" s="3" customFormat="1" ht="20.25" customHeight="1">
      <c r="A10" s="5"/>
      <c r="B10" s="6" t="s">
        <v>26</v>
      </c>
      <c r="C10" s="14">
        <v>3379568</v>
      </c>
      <c r="D10" s="47"/>
      <c r="E10" s="49"/>
      <c r="F10" s="13">
        <f t="shared" si="0"/>
        <v>3379568</v>
      </c>
    </row>
    <row r="11" spans="1:7" s="3" customFormat="1" ht="20.25" customHeight="1">
      <c r="A11" s="5"/>
      <c r="B11" s="77" t="s">
        <v>24</v>
      </c>
      <c r="C11" s="14">
        <v>8000923</v>
      </c>
      <c r="D11" s="47"/>
      <c r="E11" s="49"/>
      <c r="F11" s="13">
        <f t="shared" si="0"/>
        <v>8000923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43</v>
      </c>
      <c r="C13" s="14">
        <v>0</v>
      </c>
      <c r="D13" s="47"/>
      <c r="E13" s="49"/>
      <c r="F13" s="13">
        <f>C13+E13</f>
        <v>0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22558789</v>
      </c>
      <c r="D15" s="32"/>
      <c r="E15" s="50">
        <f>SUM(E7:E14)</f>
        <v>3911687</v>
      </c>
      <c r="F15" s="25">
        <f t="shared" si="0"/>
        <v>26470476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39307712</v>
      </c>
      <c r="D26" s="64"/>
      <c r="E26" s="65">
        <f>E15</f>
        <v>3911687</v>
      </c>
      <c r="F26" s="66">
        <f>F15+F25</f>
        <v>43219399</v>
      </c>
    </row>
    <row r="27" spans="1:10" s="3" customFormat="1" ht="20.25" customHeight="1">
      <c r="A27" s="18" t="s">
        <v>8</v>
      </c>
      <c r="B27" s="6" t="s">
        <v>28</v>
      </c>
      <c r="C27" s="14">
        <v>32124</v>
      </c>
      <c r="D27" s="33"/>
      <c r="E27" s="31"/>
      <c r="F27" s="40">
        <f t="shared" ref="F27:F32" si="1">SUM(C27:E27)</f>
        <v>32124</v>
      </c>
    </row>
    <row r="28" spans="1:10" s="3" customFormat="1" ht="20.25" customHeight="1">
      <c r="A28" s="5"/>
      <c r="B28" s="6" t="s">
        <v>20</v>
      </c>
      <c r="C28" s="14">
        <v>2691961</v>
      </c>
      <c r="D28" s="30"/>
      <c r="E28" s="28"/>
      <c r="F28" s="13">
        <f t="shared" si="1"/>
        <v>2691961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5"/>
      <c r="B33" s="88" t="s">
        <v>9</v>
      </c>
      <c r="C33" s="89">
        <f>SUM(C27:C32)</f>
        <v>2771761</v>
      </c>
      <c r="D33" s="89"/>
      <c r="E33" s="90"/>
      <c r="F33" s="91">
        <f>SUM(F27:F32)</f>
        <v>2771761</v>
      </c>
      <c r="G33" s="56"/>
    </row>
    <row r="34" spans="1:7" s="3" customFormat="1" ht="20.25" customHeight="1" thickTop="1">
      <c r="A34" s="92"/>
      <c r="B34" s="92"/>
      <c r="C34" s="93"/>
      <c r="D34" s="93"/>
      <c r="E34" s="94"/>
      <c r="F34" s="93"/>
    </row>
    <row r="35" spans="1:7" s="3" customFormat="1" ht="20.25" customHeight="1">
      <c r="A35" s="80"/>
      <c r="B35" s="80"/>
      <c r="C35" s="95"/>
      <c r="D35" s="95"/>
      <c r="E35" s="96"/>
      <c r="F35" s="95"/>
    </row>
    <row r="36" spans="1:7" s="3" customFormat="1" ht="20.25" customHeight="1" thickBot="1">
      <c r="A36" s="97"/>
      <c r="B36" s="97"/>
      <c r="C36" s="98"/>
      <c r="D36" s="98"/>
      <c r="E36" s="99"/>
      <c r="F36" s="98"/>
    </row>
    <row r="37" spans="1:7" s="3" customFormat="1" ht="20.25" customHeight="1" thickTop="1" thickBot="1">
      <c r="A37" s="86" t="s">
        <v>10</v>
      </c>
      <c r="B37" s="51" t="s">
        <v>13</v>
      </c>
      <c r="C37" s="52">
        <v>35397865</v>
      </c>
      <c r="D37" s="53"/>
      <c r="E37" s="87">
        <v>3796365</v>
      </c>
      <c r="F37" s="54">
        <f>SUM(C37:E37)</f>
        <v>39194230</v>
      </c>
    </row>
    <row r="38" spans="1:7" s="3" customFormat="1" ht="20.25" customHeight="1" thickTop="1" thickBot="1">
      <c r="A38" s="5"/>
      <c r="B38" s="57" t="s">
        <v>14</v>
      </c>
      <c r="C38" s="58">
        <f>C39-C37</f>
        <v>1138086</v>
      </c>
      <c r="D38" s="59"/>
      <c r="E38" s="58">
        <f>E26-E37</f>
        <v>115322</v>
      </c>
      <c r="F38" s="60">
        <f>SUM(C38:E38)</f>
        <v>1253408</v>
      </c>
      <c r="G38" s="79"/>
    </row>
    <row r="39" spans="1:7" ht="20.25" customHeight="1" thickTop="1" thickBot="1">
      <c r="A39" s="5"/>
      <c r="B39" s="8" t="s">
        <v>27</v>
      </c>
      <c r="C39" s="55">
        <f>C26-C33</f>
        <v>36535951</v>
      </c>
      <c r="D39" s="34"/>
      <c r="E39" s="44">
        <f>E26-E33</f>
        <v>3911687</v>
      </c>
      <c r="F39" s="26">
        <f>SUM(C39:E39)</f>
        <v>40447638</v>
      </c>
    </row>
    <row r="40" spans="1:7" ht="20.25" customHeight="1" thickBot="1">
      <c r="A40" s="84" t="s">
        <v>38</v>
      </c>
      <c r="B40" s="81"/>
      <c r="C40" s="81"/>
      <c r="D40" s="83"/>
      <c r="E40" s="82"/>
      <c r="F40" s="85">
        <f>F26</f>
        <v>43219399</v>
      </c>
    </row>
    <row r="41" spans="1:7" ht="20.25" customHeight="1" thickTop="1">
      <c r="A41" s="78"/>
      <c r="B41" s="79"/>
      <c r="C41" s="79"/>
      <c r="D41" s="79"/>
      <c r="E41" s="79"/>
      <c r="F41" s="79"/>
    </row>
    <row r="42" spans="1:7" ht="20.25" customHeight="1">
      <c r="A42" s="80"/>
      <c r="B42" s="80"/>
      <c r="C42" s="80"/>
      <c r="D42" s="80"/>
      <c r="E42" s="80"/>
      <c r="F42" s="80"/>
    </row>
    <row r="43" spans="1:7" ht="20.25" customHeight="1"/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4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>&amp;C&amp;14 9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B28" zoomScale="90" zoomScaleNormal="90" workbookViewId="0">
      <selection activeCell="F42" sqref="F4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61"/>
      <c r="B3" s="203" t="s">
        <v>135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185869</v>
      </c>
      <c r="D7" s="47"/>
      <c r="E7" s="49">
        <v>53006</v>
      </c>
      <c r="F7" s="13">
        <f>C7+E7</f>
        <v>238875</v>
      </c>
    </row>
    <row r="8" spans="1:6" s="3" customFormat="1" ht="20.25" customHeight="1">
      <c r="A8" s="5"/>
      <c r="B8" s="6" t="s">
        <v>15</v>
      </c>
      <c r="C8" s="14">
        <v>22385252</v>
      </c>
      <c r="D8" s="47"/>
      <c r="E8" s="49">
        <v>3611705</v>
      </c>
      <c r="F8" s="13">
        <f t="shared" ref="F8:F13" si="0">C8+E8</f>
        <v>25996957</v>
      </c>
    </row>
    <row r="9" spans="1:6" s="3" customFormat="1" ht="20.25" customHeight="1">
      <c r="A9" s="5"/>
      <c r="B9" s="6" t="s">
        <v>19</v>
      </c>
      <c r="C9" s="14">
        <v>2191928</v>
      </c>
      <c r="D9" s="47"/>
      <c r="E9" s="49"/>
      <c r="F9" s="13">
        <f t="shared" si="0"/>
        <v>2191928</v>
      </c>
    </row>
    <row r="10" spans="1:6" s="3" customFormat="1" ht="20.25" customHeight="1">
      <c r="A10" s="5"/>
      <c r="B10" s="6" t="s">
        <v>26</v>
      </c>
      <c r="C10" s="14">
        <v>5233431</v>
      </c>
      <c r="D10" s="47"/>
      <c r="E10" s="49"/>
      <c r="F10" s="13">
        <f t="shared" si="0"/>
        <v>5233431</v>
      </c>
    </row>
    <row r="11" spans="1:6" s="3" customFormat="1" ht="20.25" customHeight="1">
      <c r="A11" s="5"/>
      <c r="B11" s="77" t="s">
        <v>24</v>
      </c>
      <c r="C11" s="14">
        <v>4563817</v>
      </c>
      <c r="D11" s="47"/>
      <c r="E11" s="49"/>
      <c r="F11" s="13">
        <f t="shared" si="0"/>
        <v>4563817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44</v>
      </c>
      <c r="D16" s="75"/>
      <c r="E16" s="74"/>
      <c r="F16" s="13">
        <f t="shared" ref="F16" si="1">C16+E16</f>
        <v>44</v>
      </c>
    </row>
    <row r="17" spans="1:10" s="3" customFormat="1" ht="20.25" customHeight="1">
      <c r="A17" s="5"/>
      <c r="B17" s="7" t="s">
        <v>11</v>
      </c>
      <c r="C17" s="17">
        <f>SUM(C7:C16)</f>
        <v>34680341</v>
      </c>
      <c r="D17" s="32"/>
      <c r="E17" s="50">
        <f>SUM(E7:E16)</f>
        <v>3664711</v>
      </c>
      <c r="F17" s="25">
        <f>SUM(F7:F16)</f>
        <v>38345052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230335</v>
      </c>
      <c r="D24" s="30"/>
      <c r="E24" s="39"/>
      <c r="F24" s="13">
        <f t="shared" si="2"/>
        <v>230335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12036396</v>
      </c>
      <c r="D27" s="61"/>
      <c r="E27" s="151">
        <v>0</v>
      </c>
      <c r="F27" s="152">
        <f>SUM(F18:F26)</f>
        <v>12036396</v>
      </c>
    </row>
    <row r="28" spans="1:10" s="3" customFormat="1" ht="20.25" customHeight="1" thickTop="1">
      <c r="A28" s="5"/>
      <c r="B28" s="62" t="s">
        <v>6</v>
      </c>
      <c r="C28" s="63">
        <f>C17+C27</f>
        <v>46716737</v>
      </c>
      <c r="D28" s="64"/>
      <c r="E28" s="150">
        <f>E17+E27</f>
        <v>3664711</v>
      </c>
      <c r="F28" s="66">
        <f>F17+F27</f>
        <v>50381448</v>
      </c>
    </row>
    <row r="29" spans="1:10" s="3" customFormat="1" ht="20.25" customHeight="1">
      <c r="A29" s="18" t="s">
        <v>8</v>
      </c>
      <c r="B29" s="6" t="s">
        <v>28</v>
      </c>
      <c r="C29" s="14">
        <v>37214</v>
      </c>
      <c r="D29" s="33"/>
      <c r="E29" s="28"/>
      <c r="F29" s="13">
        <f t="shared" si="2"/>
        <v>37214</v>
      </c>
    </row>
    <row r="30" spans="1:10" s="3" customFormat="1" ht="20.25" customHeight="1">
      <c r="A30" s="5"/>
      <c r="B30" s="6" t="s">
        <v>20</v>
      </c>
      <c r="C30" s="14">
        <v>1539127</v>
      </c>
      <c r="D30" s="30"/>
      <c r="E30" s="28"/>
      <c r="F30" s="13">
        <f t="shared" si="2"/>
        <v>1539127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160"/>
      <c r="F32" s="13"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1677530</v>
      </c>
      <c r="D36" s="89"/>
      <c r="E36" s="133">
        <v>0</v>
      </c>
      <c r="F36" s="66">
        <f>SUM(F29:F35)</f>
        <v>1677530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2638995</v>
      </c>
      <c r="D40" s="205">
        <f>E41-E39</f>
        <v>319037</v>
      </c>
      <c r="E40" s="206"/>
      <c r="F40" s="60">
        <f>F41-F39</f>
        <v>2958032</v>
      </c>
    </row>
    <row r="41" spans="1:6" ht="20.25" customHeight="1" thickTop="1" thickBot="1">
      <c r="A41" s="5"/>
      <c r="B41" s="8" t="s">
        <v>27</v>
      </c>
      <c r="C41" s="55">
        <f>C28-C36</f>
        <v>45039207</v>
      </c>
      <c r="D41" s="34"/>
      <c r="E41" s="153">
        <f>E28-E36</f>
        <v>3664711</v>
      </c>
      <c r="F41" s="153">
        <f>F28-F36</f>
        <v>48703918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50381448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zoomScale="130" zoomScaleNormal="130" workbookViewId="0">
      <selection activeCell="F42" sqref="F42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124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62"/>
      <c r="B3" s="203" t="s">
        <v>138</v>
      </c>
      <c r="C3" s="203"/>
      <c r="D3" s="203"/>
      <c r="E3" s="203"/>
      <c r="F3" s="203"/>
    </row>
    <row r="4" spans="1:6" s="3" customFormat="1" ht="20.25" customHeight="1">
      <c r="A4" s="15"/>
      <c r="B4" s="170" t="e">
        <f>+#REF!</f>
        <v>#REF!</v>
      </c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230275</v>
      </c>
      <c r="D7" s="47"/>
      <c r="E7" s="49">
        <v>33006</v>
      </c>
      <c r="F7" s="13">
        <f>C7+E7</f>
        <v>263281</v>
      </c>
    </row>
    <row r="8" spans="1:6" s="3" customFormat="1" ht="20.25" customHeight="1">
      <c r="A8" s="5"/>
      <c r="B8" s="6" t="s">
        <v>15</v>
      </c>
      <c r="C8" s="14">
        <v>23549281</v>
      </c>
      <c r="D8" s="47"/>
      <c r="E8" s="49">
        <v>3639678</v>
      </c>
      <c r="F8" s="13">
        <f t="shared" ref="F8:F13" si="0">C8+E8</f>
        <v>27188959</v>
      </c>
    </row>
    <row r="9" spans="1:6" s="3" customFormat="1" ht="20.25" customHeight="1">
      <c r="A9" s="5"/>
      <c r="B9" s="6" t="s">
        <v>19</v>
      </c>
      <c r="C9" s="14">
        <v>925456</v>
      </c>
      <c r="D9" s="47"/>
      <c r="E9" s="49"/>
      <c r="F9" s="13">
        <f t="shared" si="0"/>
        <v>925456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49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4614339</v>
      </c>
      <c r="D11" s="47"/>
      <c r="E11" s="49"/>
      <c r="F11" s="13">
        <f t="shared" si="0"/>
        <v>4614339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49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0</v>
      </c>
      <c r="D13" s="47"/>
      <c r="E13" s="49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49"/>
      <c r="F14" s="13"/>
    </row>
    <row r="15" spans="1:6" s="3" customFormat="1" ht="20.25" customHeight="1">
      <c r="A15" s="5"/>
      <c r="B15" s="6"/>
      <c r="C15" s="14"/>
      <c r="D15" s="47"/>
      <c r="E15" s="49"/>
      <c r="F15" s="13"/>
    </row>
    <row r="16" spans="1:6" s="3" customFormat="1" ht="20.25" customHeight="1">
      <c r="A16" s="5"/>
      <c r="B16" s="76" t="s">
        <v>93</v>
      </c>
      <c r="C16" s="72">
        <v>63</v>
      </c>
      <c r="D16" s="75"/>
      <c r="E16" s="74"/>
      <c r="F16" s="13">
        <f t="shared" ref="F16" si="1">C16+E16</f>
        <v>63</v>
      </c>
    </row>
    <row r="17" spans="1:10" s="3" customFormat="1" ht="20.25" customHeight="1">
      <c r="A17" s="5"/>
      <c r="B17" s="7" t="s">
        <v>11</v>
      </c>
      <c r="C17" s="17">
        <f>SUM(C7:C16)</f>
        <v>34672868</v>
      </c>
      <c r="D17" s="32"/>
      <c r="E17" s="50">
        <f>SUM(E7:E16)</f>
        <v>3672684</v>
      </c>
      <c r="F17" s="25">
        <f>SUM(F7:F16)</f>
        <v>38345552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7276262</v>
      </c>
      <c r="D19" s="30"/>
      <c r="E19" s="28"/>
      <c r="F19" s="13">
        <f t="shared" si="2"/>
        <v>7276262</v>
      </c>
    </row>
    <row r="20" spans="1:10" s="3" customFormat="1" ht="20.25" customHeight="1">
      <c r="A20" s="5"/>
      <c r="B20" s="6" t="s">
        <v>30</v>
      </c>
      <c r="C20" s="69">
        <v>1566259</v>
      </c>
      <c r="D20" s="30"/>
      <c r="E20" s="39"/>
      <c r="F20" s="13">
        <f t="shared" si="2"/>
        <v>1566259</v>
      </c>
    </row>
    <row r="21" spans="1:10" s="3" customFormat="1" ht="20.25" customHeight="1">
      <c r="A21" s="5"/>
      <c r="B21" s="6" t="s">
        <v>16</v>
      </c>
      <c r="C21" s="37">
        <v>1921869</v>
      </c>
      <c r="D21" s="30"/>
      <c r="E21" s="28"/>
      <c r="F21" s="13">
        <f t="shared" si="2"/>
        <v>1921869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285065</v>
      </c>
      <c r="D24" s="30"/>
      <c r="E24" s="39"/>
      <c r="F24" s="13">
        <f t="shared" si="2"/>
        <v>285065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12091126</v>
      </c>
      <c r="D27" s="61"/>
      <c r="E27" s="151">
        <v>0</v>
      </c>
      <c r="F27" s="152">
        <f>SUM(F18:F26)</f>
        <v>12091126</v>
      </c>
    </row>
    <row r="28" spans="1:10" s="3" customFormat="1" ht="20.25" customHeight="1" thickTop="1">
      <c r="A28" s="5"/>
      <c r="B28" s="62" t="s">
        <v>6</v>
      </c>
      <c r="C28" s="63">
        <f>C17+C27</f>
        <v>46763994</v>
      </c>
      <c r="D28" s="64"/>
      <c r="E28" s="150">
        <f>E17+E27</f>
        <v>3672684</v>
      </c>
      <c r="F28" s="66">
        <f>F17+F27</f>
        <v>50436678</v>
      </c>
    </row>
    <row r="29" spans="1:10" s="3" customFormat="1" ht="20.25" customHeight="1">
      <c r="A29" s="18" t="s">
        <v>8</v>
      </c>
      <c r="B29" s="6" t="s">
        <v>28</v>
      </c>
      <c r="C29" s="14">
        <v>46890</v>
      </c>
      <c r="D29" s="33"/>
      <c r="E29" s="28"/>
      <c r="F29" s="13">
        <f t="shared" si="2"/>
        <v>46890</v>
      </c>
    </row>
    <row r="30" spans="1:10" s="3" customFormat="1" ht="20.25" customHeight="1">
      <c r="A30" s="5"/>
      <c r="B30" s="6" t="s">
        <v>20</v>
      </c>
      <c r="C30" s="14">
        <v>1798234</v>
      </c>
      <c r="D30" s="30"/>
      <c r="E30" s="28"/>
      <c r="F30" s="13">
        <f t="shared" si="2"/>
        <v>1798234</v>
      </c>
    </row>
    <row r="31" spans="1:10" s="3" customFormat="1" ht="20.25" customHeight="1">
      <c r="A31" s="5"/>
      <c r="B31" s="6" t="s">
        <v>29</v>
      </c>
      <c r="C31" s="14">
        <v>0</v>
      </c>
      <c r="D31" s="30"/>
      <c r="E31" s="28"/>
      <c r="F31" s="13">
        <f t="shared" si="2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41189</v>
      </c>
      <c r="D32" s="30"/>
      <c r="E32" s="160"/>
      <c r="F32" s="13"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1946313</v>
      </c>
      <c r="D36" s="89"/>
      <c r="E36" s="133">
        <v>0</v>
      </c>
      <c r="F36" s="66">
        <f>SUM(F29:F35)</f>
        <v>1946313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42400212</v>
      </c>
      <c r="D39" s="53"/>
      <c r="E39" s="87">
        <v>3345674</v>
      </c>
      <c r="F39" s="54">
        <f>C39+E39</f>
        <v>45745886</v>
      </c>
    </row>
    <row r="40" spans="1:6" ht="20.25" customHeight="1" thickTop="1" thickBot="1">
      <c r="A40" s="5"/>
      <c r="B40" s="57" t="s">
        <v>14</v>
      </c>
      <c r="C40" s="117">
        <f>C41-C39</f>
        <v>2417469</v>
      </c>
      <c r="D40" s="205">
        <f>E41-E39</f>
        <v>327010</v>
      </c>
      <c r="E40" s="206"/>
      <c r="F40" s="60">
        <f>F41-F39</f>
        <v>2744479</v>
      </c>
    </row>
    <row r="41" spans="1:6" ht="20.25" customHeight="1" thickTop="1" thickBot="1">
      <c r="A41" s="5"/>
      <c r="B41" s="8" t="s">
        <v>27</v>
      </c>
      <c r="C41" s="55">
        <f>C28-C36</f>
        <v>44817681</v>
      </c>
      <c r="D41" s="34"/>
      <c r="E41" s="153">
        <f>E28-E36</f>
        <v>3672684</v>
      </c>
      <c r="F41" s="153">
        <f>F28-F36</f>
        <v>48490365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50436678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4"/>
  <sheetViews>
    <sheetView topLeftCell="A35" zoomScaleNormal="100" workbookViewId="0">
      <selection activeCell="C41" sqref="C4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17" customWidth="1"/>
    <col min="5" max="5" width="15.25" customWidth="1"/>
  </cols>
  <sheetData>
    <row r="1" spans="1:5" ht="20.25" customHeight="1">
      <c r="A1" s="192" t="s">
        <v>124</v>
      </c>
      <c r="B1" s="192"/>
      <c r="C1" s="192"/>
      <c r="D1" s="192"/>
      <c r="E1" s="192"/>
    </row>
    <row r="2" spans="1:5" ht="27" customHeight="1">
      <c r="A2" s="204" t="s">
        <v>21</v>
      </c>
      <c r="B2" s="204"/>
      <c r="C2" s="204"/>
      <c r="D2" s="204"/>
      <c r="E2" s="204"/>
    </row>
    <row r="3" spans="1:5" ht="20.25" customHeight="1" thickBot="1">
      <c r="A3" s="163"/>
      <c r="B3" s="203" t="s">
        <v>141</v>
      </c>
      <c r="C3" s="203"/>
      <c r="D3" s="203"/>
      <c r="E3" s="203"/>
    </row>
    <row r="4" spans="1:5" s="3" customFormat="1" ht="20.25" customHeight="1">
      <c r="A4" s="15"/>
      <c r="B4" s="67"/>
      <c r="C4" s="68" t="s">
        <v>22</v>
      </c>
      <c r="D4" s="164" t="s">
        <v>140</v>
      </c>
      <c r="E4" s="16" t="s">
        <v>17</v>
      </c>
    </row>
    <row r="5" spans="1:5" s="3" customFormat="1" ht="20.25" customHeight="1">
      <c r="A5" s="18" t="s">
        <v>3</v>
      </c>
      <c r="B5" s="9"/>
      <c r="C5" s="19"/>
      <c r="D5" s="46"/>
      <c r="E5" s="21"/>
    </row>
    <row r="6" spans="1:5" s="3" customFormat="1" ht="18.75" customHeight="1">
      <c r="A6" s="5" t="s">
        <v>4</v>
      </c>
      <c r="B6" s="6"/>
      <c r="C6" s="20"/>
      <c r="D6" s="48"/>
      <c r="E6" s="22"/>
    </row>
    <row r="7" spans="1:5" s="3" customFormat="1" ht="20.25" customHeight="1">
      <c r="A7" s="5"/>
      <c r="B7" s="6" t="s">
        <v>5</v>
      </c>
      <c r="C7" s="14">
        <v>230275</v>
      </c>
      <c r="D7" s="49">
        <v>33006</v>
      </c>
      <c r="E7" s="13">
        <f t="shared" ref="E7:E12" si="0">C7+D7</f>
        <v>263281</v>
      </c>
    </row>
    <row r="8" spans="1:5" s="3" customFormat="1" ht="20.25" customHeight="1">
      <c r="A8" s="5"/>
      <c r="B8" s="6" t="s">
        <v>15</v>
      </c>
      <c r="C8" s="14">
        <v>23549281</v>
      </c>
      <c r="D8" s="49">
        <v>3639678</v>
      </c>
      <c r="E8" s="13">
        <f t="shared" si="0"/>
        <v>27188959</v>
      </c>
    </row>
    <row r="9" spans="1:5" s="3" customFormat="1" ht="20.25" customHeight="1">
      <c r="A9" s="5"/>
      <c r="B9" s="6" t="s">
        <v>19</v>
      </c>
      <c r="C9" s="14">
        <v>925456</v>
      </c>
      <c r="D9" s="49"/>
      <c r="E9" s="13">
        <f t="shared" si="0"/>
        <v>925456</v>
      </c>
    </row>
    <row r="10" spans="1:5" s="3" customFormat="1" ht="20.25" customHeight="1">
      <c r="A10" s="5"/>
      <c r="B10" s="6" t="s">
        <v>26</v>
      </c>
      <c r="C10" s="14">
        <v>5233454</v>
      </c>
      <c r="D10" s="49"/>
      <c r="E10" s="13">
        <f t="shared" si="0"/>
        <v>5233454</v>
      </c>
    </row>
    <row r="11" spans="1:5" s="3" customFormat="1" ht="20.25" customHeight="1">
      <c r="A11" s="5"/>
      <c r="B11" s="77" t="s">
        <v>24</v>
      </c>
      <c r="C11" s="14">
        <v>4614339</v>
      </c>
      <c r="D11" s="49"/>
      <c r="E11" s="13">
        <f t="shared" si="0"/>
        <v>4614339</v>
      </c>
    </row>
    <row r="12" spans="1:5" s="3" customFormat="1" ht="20.25" customHeight="1">
      <c r="A12" s="5"/>
      <c r="B12" s="6" t="s">
        <v>100</v>
      </c>
      <c r="C12" s="37">
        <v>120000</v>
      </c>
      <c r="D12" s="49"/>
      <c r="E12" s="13">
        <f t="shared" si="0"/>
        <v>120000</v>
      </c>
    </row>
    <row r="13" spans="1:5" s="3" customFormat="1" ht="20.25" customHeight="1">
      <c r="A13" s="5"/>
      <c r="B13" s="6" t="s">
        <v>34</v>
      </c>
      <c r="C13" s="14"/>
      <c r="D13" s="49"/>
      <c r="E13" s="13"/>
    </row>
    <row r="14" spans="1:5" s="3" customFormat="1" ht="20.25" customHeight="1">
      <c r="A14" s="5"/>
      <c r="B14" s="6" t="s">
        <v>112</v>
      </c>
      <c r="C14" s="142"/>
      <c r="D14" s="49"/>
      <c r="E14" s="13"/>
    </row>
    <row r="15" spans="1:5" s="3" customFormat="1" ht="20.25" customHeight="1">
      <c r="A15" s="5"/>
      <c r="B15" s="6"/>
      <c r="C15" s="14"/>
      <c r="D15" s="49"/>
      <c r="E15" s="13"/>
    </row>
    <row r="16" spans="1:5" s="3" customFormat="1" ht="20.25" customHeight="1">
      <c r="A16" s="5"/>
      <c r="B16" s="76" t="s">
        <v>93</v>
      </c>
      <c r="C16" s="72">
        <v>63</v>
      </c>
      <c r="D16" s="74"/>
      <c r="E16" s="13">
        <f t="shared" ref="E16" si="1">C16+D16</f>
        <v>63</v>
      </c>
    </row>
    <row r="17" spans="1:9" s="3" customFormat="1" ht="20.25" customHeight="1">
      <c r="A17" s="5"/>
      <c r="B17" s="7" t="s">
        <v>11</v>
      </c>
      <c r="C17" s="17">
        <f>SUM(C7:C16)</f>
        <v>34672868</v>
      </c>
      <c r="D17" s="50">
        <f>SUM(D7:D16)</f>
        <v>3672684</v>
      </c>
      <c r="E17" s="25">
        <f>SUM(E7:E16)</f>
        <v>38345552</v>
      </c>
    </row>
    <row r="18" spans="1:9" s="3" customFormat="1" ht="20.25" customHeight="1">
      <c r="A18" s="5" t="s">
        <v>7</v>
      </c>
      <c r="B18" s="9"/>
      <c r="C18" s="36"/>
      <c r="D18" s="31"/>
      <c r="E18" s="13">
        <f>C18+D18</f>
        <v>0</v>
      </c>
    </row>
    <row r="19" spans="1:9" s="3" customFormat="1" ht="20.25" customHeight="1">
      <c r="A19" s="5"/>
      <c r="B19" s="6" t="s">
        <v>1</v>
      </c>
      <c r="C19" s="37">
        <v>6886382</v>
      </c>
      <c r="D19" s="28"/>
      <c r="E19" s="13">
        <f>C19+D19</f>
        <v>6886382</v>
      </c>
    </row>
    <row r="20" spans="1:9" s="3" customFormat="1" ht="20.25" customHeight="1">
      <c r="A20" s="5"/>
      <c r="B20" s="6" t="s">
        <v>30</v>
      </c>
      <c r="C20" s="69">
        <v>1269588</v>
      </c>
      <c r="D20" s="39"/>
      <c r="E20" s="13">
        <f>C20+D20</f>
        <v>1269588</v>
      </c>
    </row>
    <row r="21" spans="1:9" s="3" customFormat="1" ht="20.25" customHeight="1">
      <c r="A21" s="5"/>
      <c r="B21" s="6" t="s">
        <v>16</v>
      </c>
      <c r="C21" s="37">
        <v>1232020</v>
      </c>
      <c r="D21" s="28"/>
      <c r="E21" s="13">
        <f>C21+D21</f>
        <v>1232020</v>
      </c>
    </row>
    <row r="22" spans="1:9" s="3" customFormat="1" ht="20.25" customHeight="1">
      <c r="A22" s="5"/>
      <c r="B22" s="6" t="s">
        <v>18</v>
      </c>
      <c r="C22" s="37">
        <v>1</v>
      </c>
      <c r="D22" s="43"/>
      <c r="E22" s="13">
        <f>C22+D22</f>
        <v>1</v>
      </c>
    </row>
    <row r="23" spans="1:9" s="3" customFormat="1" ht="20.25" customHeight="1">
      <c r="A23" s="5"/>
      <c r="B23" s="6"/>
      <c r="C23" s="37"/>
      <c r="D23" s="43"/>
      <c r="E23" s="13"/>
    </row>
    <row r="24" spans="1:9" s="3" customFormat="1" ht="20.25" customHeight="1">
      <c r="A24" s="5"/>
      <c r="B24" s="6" t="s">
        <v>101</v>
      </c>
      <c r="C24" s="69">
        <v>184324</v>
      </c>
      <c r="D24" s="39"/>
      <c r="E24" s="13">
        <f>C24+D24</f>
        <v>184324</v>
      </c>
    </row>
    <row r="25" spans="1:9" s="3" customFormat="1" ht="20.25" customHeight="1">
      <c r="A25" s="5"/>
      <c r="B25" s="6" t="s">
        <v>31</v>
      </c>
      <c r="C25" s="37">
        <v>41670</v>
      </c>
      <c r="D25" s="39"/>
      <c r="E25" s="13">
        <f>C25+D25</f>
        <v>41670</v>
      </c>
    </row>
    <row r="26" spans="1:9" s="3" customFormat="1" ht="20.25" customHeight="1">
      <c r="A26" s="5"/>
      <c r="B26" s="6" t="s">
        <v>2</v>
      </c>
      <c r="C26" s="37">
        <v>1000000</v>
      </c>
      <c r="D26" s="28"/>
      <c r="E26" s="13">
        <f>C26+D26</f>
        <v>1000000</v>
      </c>
    </row>
    <row r="27" spans="1:9" s="3" customFormat="1" ht="20.25" customHeight="1" thickBot="1">
      <c r="A27" s="5"/>
      <c r="B27" s="9" t="s">
        <v>12</v>
      </c>
      <c r="C27" s="23">
        <f>SUM(C18:C26)</f>
        <v>10613985</v>
      </c>
      <c r="D27" s="151"/>
      <c r="E27" s="152">
        <f>SUM(E18:E26)</f>
        <v>10613985</v>
      </c>
    </row>
    <row r="28" spans="1:9" s="3" customFormat="1" ht="20.25" customHeight="1" thickTop="1">
      <c r="A28" s="5"/>
      <c r="B28" s="62" t="s">
        <v>6</v>
      </c>
      <c r="C28" s="63">
        <f>C17+C27</f>
        <v>45286853</v>
      </c>
      <c r="D28" s="150">
        <f>D17+D27</f>
        <v>3672684</v>
      </c>
      <c r="E28" s="66">
        <f t="shared" ref="E28:E35" si="2">C28+D28</f>
        <v>48959537</v>
      </c>
    </row>
    <row r="29" spans="1:9" s="3" customFormat="1" ht="20.25" customHeight="1">
      <c r="A29" s="18" t="s">
        <v>8</v>
      </c>
      <c r="B29" s="6" t="s">
        <v>28</v>
      </c>
      <c r="C29" s="14">
        <v>46890</v>
      </c>
      <c r="D29" s="28"/>
      <c r="E29" s="13">
        <f t="shared" si="2"/>
        <v>46890</v>
      </c>
    </row>
    <row r="30" spans="1:9" s="3" customFormat="1" ht="20.25" customHeight="1">
      <c r="A30" s="5"/>
      <c r="B30" s="6" t="s">
        <v>20</v>
      </c>
      <c r="C30" s="14">
        <v>2058814</v>
      </c>
      <c r="D30" s="28"/>
      <c r="E30" s="13">
        <f t="shared" si="2"/>
        <v>2058814</v>
      </c>
    </row>
    <row r="31" spans="1:9" s="3" customFormat="1" ht="20.25" customHeight="1">
      <c r="A31" s="5"/>
      <c r="B31" s="6" t="s">
        <v>29</v>
      </c>
      <c r="C31" s="14">
        <v>214100</v>
      </c>
      <c r="D31" s="28"/>
      <c r="E31" s="13">
        <f t="shared" si="2"/>
        <v>214100</v>
      </c>
      <c r="I31" s="3" t="s">
        <v>117</v>
      </c>
    </row>
    <row r="32" spans="1:9" s="3" customFormat="1" ht="20.25" customHeight="1">
      <c r="A32" s="5"/>
      <c r="B32" s="6" t="s">
        <v>25</v>
      </c>
      <c r="C32" s="14">
        <v>28793</v>
      </c>
      <c r="D32" s="160"/>
      <c r="E32" s="13">
        <v>28793</v>
      </c>
    </row>
    <row r="33" spans="1:5" s="3" customFormat="1" ht="20.25" customHeight="1">
      <c r="A33" s="5"/>
      <c r="B33" s="6" t="s">
        <v>110</v>
      </c>
      <c r="C33" s="14">
        <v>0</v>
      </c>
      <c r="D33" s="28"/>
      <c r="E33" s="13">
        <f t="shared" si="2"/>
        <v>0</v>
      </c>
    </row>
    <row r="34" spans="1:5" s="3" customFormat="1" ht="20.25" customHeight="1">
      <c r="A34" s="5"/>
      <c r="B34" s="6" t="s">
        <v>72</v>
      </c>
      <c r="C34" s="14">
        <v>60000</v>
      </c>
      <c r="D34" s="28"/>
      <c r="E34" s="13">
        <f t="shared" si="2"/>
        <v>60000</v>
      </c>
    </row>
    <row r="35" spans="1:5" s="3" customFormat="1" ht="20.25" customHeight="1" thickBot="1">
      <c r="A35" s="5"/>
      <c r="B35" s="6" t="s">
        <v>84</v>
      </c>
      <c r="C35" s="45"/>
      <c r="D35" s="28"/>
      <c r="E35" s="13">
        <f t="shared" si="2"/>
        <v>0</v>
      </c>
    </row>
    <row r="36" spans="1:5" s="3" customFormat="1" ht="20.25" customHeight="1" thickTop="1" thickBot="1">
      <c r="A36" s="5"/>
      <c r="B36" s="88" t="s">
        <v>9</v>
      </c>
      <c r="C36" s="89">
        <f>SUM(C29:C35)</f>
        <v>2408597</v>
      </c>
      <c r="D36" s="133">
        <v>0</v>
      </c>
      <c r="E36" s="66">
        <f>SUM(E29:E35)</f>
        <v>2408597</v>
      </c>
    </row>
    <row r="37" spans="1:5" s="3" customFormat="1" ht="20.25" customHeight="1" thickTop="1">
      <c r="A37" s="92"/>
      <c r="B37" s="92"/>
      <c r="C37" s="93"/>
      <c r="D37" s="94"/>
      <c r="E37" s="93"/>
    </row>
    <row r="38" spans="1:5" s="3" customFormat="1" ht="20.25" customHeight="1" thickBot="1">
      <c r="A38" s="97"/>
      <c r="B38" s="97"/>
      <c r="C38" s="98"/>
      <c r="D38" s="99"/>
      <c r="E38" s="98"/>
    </row>
    <row r="39" spans="1:5" ht="20.25" customHeight="1" thickTop="1" thickBot="1">
      <c r="A39" s="86" t="s">
        <v>10</v>
      </c>
      <c r="B39" s="51" t="s">
        <v>13</v>
      </c>
      <c r="C39" s="55">
        <v>42400212</v>
      </c>
      <c r="D39" s="87">
        <v>3345674</v>
      </c>
      <c r="E39" s="54">
        <f>C39+D39</f>
        <v>45745886</v>
      </c>
    </row>
    <row r="40" spans="1:5" ht="20.25" customHeight="1" thickTop="1" thickBot="1">
      <c r="A40" s="5"/>
      <c r="B40" s="57" t="s">
        <v>14</v>
      </c>
      <c r="C40" s="117">
        <f>C41-C39</f>
        <v>478044</v>
      </c>
      <c r="D40" s="117">
        <f>D41-D39</f>
        <v>327010</v>
      </c>
      <c r="E40" s="60">
        <f>E41-E39</f>
        <v>805054</v>
      </c>
    </row>
    <row r="41" spans="1:5" ht="20.25" customHeight="1" thickTop="1" thickBot="1">
      <c r="A41" s="5"/>
      <c r="B41" s="8" t="s">
        <v>27</v>
      </c>
      <c r="C41" s="55">
        <f>C28-C36</f>
        <v>42878256</v>
      </c>
      <c r="D41" s="153">
        <f>D28-D36</f>
        <v>3672684</v>
      </c>
      <c r="E41" s="153">
        <f>E28-E36</f>
        <v>46550940</v>
      </c>
    </row>
    <row r="42" spans="1:5" ht="20.25" customHeight="1" thickBot="1">
      <c r="A42" s="84" t="s">
        <v>38</v>
      </c>
      <c r="B42" s="81"/>
      <c r="C42" s="81"/>
      <c r="D42" s="82"/>
      <c r="E42" s="135">
        <f>E28</f>
        <v>48959537</v>
      </c>
    </row>
    <row r="43" spans="1:5" ht="20.25" customHeight="1" thickTop="1">
      <c r="A43" s="80"/>
      <c r="B43" s="79"/>
      <c r="C43" s="79"/>
      <c r="D43" s="79"/>
      <c r="E43" s="79"/>
    </row>
    <row r="44" spans="1:5" ht="20.25" customHeight="1">
      <c r="A44" s="80"/>
      <c r="B44" s="80"/>
      <c r="C44" s="101"/>
      <c r="D44" s="80"/>
      <c r="E44" s="80"/>
    </row>
  </sheetData>
  <mergeCells count="3">
    <mergeCell ref="A1:E1"/>
    <mergeCell ref="A2:E2"/>
    <mergeCell ref="B3:E3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25" zoomScale="145" zoomScaleNormal="145" workbookViewId="0">
      <selection activeCell="C39" sqref="C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136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65"/>
      <c r="B3" s="203" t="s">
        <v>137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157476</v>
      </c>
      <c r="D7" s="47"/>
      <c r="E7" s="167">
        <v>63596</v>
      </c>
      <c r="F7" s="13">
        <f>C7+E7</f>
        <v>221072</v>
      </c>
    </row>
    <row r="8" spans="1:6" s="3" customFormat="1" ht="20.25" customHeight="1">
      <c r="A8" s="5"/>
      <c r="B8" s="6" t="s">
        <v>15</v>
      </c>
      <c r="C8" s="14">
        <v>23958161</v>
      </c>
      <c r="D8" s="47"/>
      <c r="E8" s="167">
        <v>3371323</v>
      </c>
      <c r="F8" s="13">
        <f t="shared" ref="F8:F13" si="0">C8+E8</f>
        <v>27329484</v>
      </c>
    </row>
    <row r="9" spans="1:6" s="3" customFormat="1" ht="20.25" customHeight="1">
      <c r="A9" s="5"/>
      <c r="B9" s="6" t="s">
        <v>19</v>
      </c>
      <c r="C9" s="14">
        <v>1340099</v>
      </c>
      <c r="D9" s="47"/>
      <c r="E9" s="167"/>
      <c r="F9" s="13">
        <f t="shared" si="0"/>
        <v>1340099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167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5182878</v>
      </c>
      <c r="D11" s="47"/>
      <c r="E11" s="167"/>
      <c r="F11" s="13">
        <f t="shared" si="0"/>
        <v>5182878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167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167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167"/>
      <c r="F14" s="13"/>
    </row>
    <row r="15" spans="1:6" s="3" customFormat="1" ht="20.25" customHeight="1">
      <c r="A15" s="5"/>
      <c r="B15" s="6"/>
      <c r="C15" s="14"/>
      <c r="D15" s="47"/>
      <c r="E15" s="167"/>
      <c r="F15" s="13"/>
    </row>
    <row r="16" spans="1:6" s="3" customFormat="1" ht="20.25" customHeight="1">
      <c r="A16" s="5"/>
      <c r="B16" s="76" t="s">
        <v>93</v>
      </c>
      <c r="C16" s="72"/>
      <c r="D16" s="75"/>
      <c r="E16" s="168"/>
      <c r="F16" s="13">
        <f t="shared" ref="F16" si="1">C16+E16</f>
        <v>0</v>
      </c>
    </row>
    <row r="17" spans="1:10" s="3" customFormat="1" ht="20.25" customHeight="1">
      <c r="A17" s="5"/>
      <c r="B17" s="7" t="s">
        <v>11</v>
      </c>
      <c r="C17" s="17">
        <f>SUM(C7:C16)</f>
        <v>35992378</v>
      </c>
      <c r="D17" s="32"/>
      <c r="E17" s="50">
        <f>SUM(E7:E16)</f>
        <v>3434919</v>
      </c>
      <c r="F17" s="25">
        <f>SUM(F7:F16)</f>
        <v>39427297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2">C18+E18</f>
        <v>0</v>
      </c>
    </row>
    <row r="19" spans="1:10" s="3" customFormat="1" ht="20.25" customHeight="1">
      <c r="A19" s="5"/>
      <c r="B19" s="6" t="s">
        <v>1</v>
      </c>
      <c r="C19" s="37">
        <v>6886382</v>
      </c>
      <c r="D19" s="30"/>
      <c r="E19" s="28"/>
      <c r="F19" s="13">
        <f t="shared" si="2"/>
        <v>6886382</v>
      </c>
    </row>
    <row r="20" spans="1:10" s="3" customFormat="1" ht="20.25" customHeight="1">
      <c r="A20" s="5"/>
      <c r="B20" s="6" t="s">
        <v>30</v>
      </c>
      <c r="C20" s="69">
        <v>1269588</v>
      </c>
      <c r="D20" s="30"/>
      <c r="E20" s="39"/>
      <c r="F20" s="13">
        <f t="shared" si="2"/>
        <v>1269588</v>
      </c>
    </row>
    <row r="21" spans="1:10" s="3" customFormat="1" ht="20.25" customHeight="1">
      <c r="A21" s="5"/>
      <c r="B21" s="6" t="s">
        <v>16</v>
      </c>
      <c r="C21" s="37">
        <v>1232020</v>
      </c>
      <c r="D21" s="30"/>
      <c r="E21" s="28"/>
      <c r="F21" s="13">
        <f t="shared" si="2"/>
        <v>1232020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2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2"/>
        <v>0</v>
      </c>
    </row>
    <row r="24" spans="1:10" s="3" customFormat="1" ht="20.25" customHeight="1">
      <c r="A24" s="5"/>
      <c r="B24" s="6" t="s">
        <v>101</v>
      </c>
      <c r="C24" s="69">
        <v>184324</v>
      </c>
      <c r="D24" s="30"/>
      <c r="E24" s="39"/>
      <c r="F24" s="13">
        <f t="shared" si="2"/>
        <v>184324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2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2"/>
        <v>1000000</v>
      </c>
    </row>
    <row r="27" spans="1:10" s="3" customFormat="1" ht="20.25" customHeight="1" thickBot="1">
      <c r="A27" s="5"/>
      <c r="B27" s="9" t="s">
        <v>12</v>
      </c>
      <c r="C27" s="23">
        <f>SUM(C18:C26)</f>
        <v>10613985</v>
      </c>
      <c r="D27" s="61"/>
      <c r="E27" s="151">
        <v>0</v>
      </c>
      <c r="F27" s="152">
        <f>SUM(F18:F26)</f>
        <v>10613985</v>
      </c>
    </row>
    <row r="28" spans="1:10" s="3" customFormat="1" ht="20.25" customHeight="1" thickTop="1">
      <c r="A28" s="5"/>
      <c r="B28" s="62" t="s">
        <v>6</v>
      </c>
      <c r="C28" s="63">
        <f>C17+C27</f>
        <v>46606363</v>
      </c>
      <c r="D28" s="64"/>
      <c r="E28" s="150">
        <f>E17+E27</f>
        <v>3434919</v>
      </c>
      <c r="F28" s="66">
        <f>F17+F27</f>
        <v>50041282</v>
      </c>
    </row>
    <row r="29" spans="1:10" s="3" customFormat="1" ht="20.25" customHeight="1">
      <c r="A29" s="18" t="s">
        <v>8</v>
      </c>
      <c r="B29" s="6" t="s">
        <v>28</v>
      </c>
      <c r="C29" s="14">
        <v>43689</v>
      </c>
      <c r="D29" s="33"/>
      <c r="E29" s="28"/>
      <c r="F29" s="13">
        <f t="shared" si="2"/>
        <v>43689</v>
      </c>
    </row>
    <row r="30" spans="1:10" s="3" customFormat="1" ht="20.25" customHeight="1">
      <c r="A30" s="5"/>
      <c r="B30" s="6" t="s">
        <v>20</v>
      </c>
      <c r="C30" s="14">
        <v>1609938</v>
      </c>
      <c r="D30" s="30"/>
      <c r="E30" s="28"/>
      <c r="F30" s="13">
        <f t="shared" si="2"/>
        <v>1609938</v>
      </c>
    </row>
    <row r="31" spans="1:10" s="3" customFormat="1" ht="20.25" customHeight="1">
      <c r="A31" s="5"/>
      <c r="B31" s="6" t="s">
        <v>29</v>
      </c>
      <c r="C31" s="14">
        <v>214100</v>
      </c>
      <c r="D31" s="30"/>
      <c r="E31" s="28"/>
      <c r="F31" s="13">
        <f t="shared" si="2"/>
        <v>214100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28793</v>
      </c>
      <c r="D32" s="30"/>
      <c r="E32" s="160"/>
      <c r="F32" s="13">
        <v>41189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2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2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2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1956520</v>
      </c>
      <c r="D36" s="89"/>
      <c r="E36" s="133">
        <v>0</v>
      </c>
      <c r="F36" s="66">
        <f>SUM(F29:F35)</f>
        <v>1968916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42878193</v>
      </c>
      <c r="D39" s="53"/>
      <c r="E39" s="87">
        <v>3672684</v>
      </c>
      <c r="F39" s="54">
        <f>C39+E39</f>
        <v>46550877</v>
      </c>
    </row>
    <row r="40" spans="1:6" ht="20.25" customHeight="1" thickTop="1" thickBot="1">
      <c r="A40" s="5"/>
      <c r="B40" s="57" t="s">
        <v>14</v>
      </c>
      <c r="C40" s="117">
        <f>C41-I39</f>
        <v>44649843</v>
      </c>
      <c r="D40" s="205">
        <f>E41-E39</f>
        <v>-237765</v>
      </c>
      <c r="E40" s="206"/>
      <c r="F40" s="60">
        <f>F41-F39</f>
        <v>1521489</v>
      </c>
    </row>
    <row r="41" spans="1:6" ht="20.25" customHeight="1" thickTop="1" thickBot="1">
      <c r="A41" s="5"/>
      <c r="B41" s="8" t="s">
        <v>27</v>
      </c>
      <c r="C41" s="55">
        <f>C28-C36</f>
        <v>44649843</v>
      </c>
      <c r="D41" s="34"/>
      <c r="E41" s="153">
        <f>E28-E36</f>
        <v>3434919</v>
      </c>
      <c r="F41" s="169">
        <f>F28-F36</f>
        <v>48072366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50041282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4"/>
  <sheetViews>
    <sheetView topLeftCell="A34" zoomScale="145" zoomScaleNormal="145" workbookViewId="0">
      <selection activeCell="C39" sqref="C3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136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66"/>
      <c r="B3" s="203" t="s">
        <v>139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120111</v>
      </c>
      <c r="D7" s="47"/>
      <c r="E7" s="167">
        <v>45618</v>
      </c>
      <c r="F7" s="13">
        <f>C7+E7</f>
        <v>165729</v>
      </c>
    </row>
    <row r="8" spans="1:6" s="3" customFormat="1" ht="20.25" customHeight="1">
      <c r="A8" s="5"/>
      <c r="B8" s="6" t="s">
        <v>15</v>
      </c>
      <c r="C8" s="14">
        <v>23103424</v>
      </c>
      <c r="D8" s="47"/>
      <c r="E8" s="167">
        <v>3507500</v>
      </c>
      <c r="F8" s="13">
        <f t="shared" ref="F8:F13" si="0">C8+E8</f>
        <v>26610924</v>
      </c>
    </row>
    <row r="9" spans="1:6" s="3" customFormat="1" ht="20.25" customHeight="1">
      <c r="A9" s="5"/>
      <c r="B9" s="6" t="s">
        <v>19</v>
      </c>
      <c r="C9" s="14">
        <v>1746490</v>
      </c>
      <c r="D9" s="47"/>
      <c r="E9" s="167"/>
      <c r="F9" s="13">
        <f t="shared" si="0"/>
        <v>1746490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167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5408988</v>
      </c>
      <c r="D11" s="47"/>
      <c r="E11" s="167"/>
      <c r="F11" s="13">
        <f t="shared" si="0"/>
        <v>5408988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167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167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167"/>
      <c r="F14" s="13"/>
    </row>
    <row r="15" spans="1:6" s="3" customFormat="1" ht="20.25" customHeight="1">
      <c r="A15" s="5"/>
      <c r="B15" s="6"/>
      <c r="C15" s="14"/>
      <c r="D15" s="47"/>
      <c r="E15" s="167"/>
      <c r="F15" s="13"/>
    </row>
    <row r="16" spans="1:6" s="3" customFormat="1" ht="20.25" customHeight="1">
      <c r="A16" s="5"/>
      <c r="B16" s="76" t="s">
        <v>93</v>
      </c>
      <c r="C16" s="72"/>
      <c r="D16" s="75"/>
      <c r="E16" s="168"/>
      <c r="F16" s="13">
        <f t="shared" ref="F16" si="1">C16+E16</f>
        <v>0</v>
      </c>
    </row>
    <row r="17" spans="1:10" s="3" customFormat="1" ht="20.25" customHeight="1">
      <c r="A17" s="5"/>
      <c r="B17" s="7" t="s">
        <v>11</v>
      </c>
      <c r="C17" s="32">
        <f t="shared" ref="C17:E17" si="2">SUM(C7:C16)</f>
        <v>35732777</v>
      </c>
      <c r="D17" s="32"/>
      <c r="E17" s="172">
        <f t="shared" si="2"/>
        <v>3553118</v>
      </c>
      <c r="F17" s="171">
        <f>SUM(F7:F16)</f>
        <v>39285895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3">C18+E18</f>
        <v>0</v>
      </c>
    </row>
    <row r="19" spans="1:10" s="3" customFormat="1" ht="20.25" customHeight="1">
      <c r="A19" s="5"/>
      <c r="B19" s="6" t="s">
        <v>1</v>
      </c>
      <c r="C19" s="37">
        <v>6886382</v>
      </c>
      <c r="D19" s="30"/>
      <c r="E19" s="28"/>
      <c r="F19" s="13">
        <f t="shared" si="3"/>
        <v>6886382</v>
      </c>
    </row>
    <row r="20" spans="1:10" s="3" customFormat="1" ht="20.25" customHeight="1">
      <c r="A20" s="5"/>
      <c r="B20" s="6" t="s">
        <v>30</v>
      </c>
      <c r="C20" s="69">
        <v>1269588</v>
      </c>
      <c r="D20" s="30"/>
      <c r="E20" s="39"/>
      <c r="F20" s="13">
        <f t="shared" si="3"/>
        <v>1269588</v>
      </c>
    </row>
    <row r="21" spans="1:10" s="3" customFormat="1" ht="20.25" customHeight="1">
      <c r="A21" s="5"/>
      <c r="B21" s="6" t="s">
        <v>16</v>
      </c>
      <c r="C21" s="37">
        <v>1232020</v>
      </c>
      <c r="D21" s="30"/>
      <c r="E21" s="28"/>
      <c r="F21" s="13">
        <f t="shared" si="3"/>
        <v>1232020</v>
      </c>
    </row>
    <row r="22" spans="1:10" s="3" customFormat="1" ht="20.25" customHeight="1">
      <c r="A22" s="5"/>
      <c r="B22" s="6" t="s">
        <v>18</v>
      </c>
      <c r="C22" s="37">
        <v>1</v>
      </c>
      <c r="D22" s="30"/>
      <c r="E22" s="43"/>
      <c r="F22" s="13">
        <f t="shared" si="3"/>
        <v>1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3"/>
        <v>0</v>
      </c>
    </row>
    <row r="24" spans="1:10" s="3" customFormat="1" ht="20.25" customHeight="1">
      <c r="A24" s="5"/>
      <c r="B24" s="6" t="s">
        <v>101</v>
      </c>
      <c r="C24" s="69">
        <v>184324</v>
      </c>
      <c r="D24" s="30"/>
      <c r="E24" s="39"/>
      <c r="F24" s="13">
        <f t="shared" si="3"/>
        <v>184324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3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3"/>
        <v>1000000</v>
      </c>
    </row>
    <row r="27" spans="1:10" s="3" customFormat="1" ht="20.25" customHeight="1" thickBot="1">
      <c r="A27" s="5"/>
      <c r="B27" s="9" t="s">
        <v>12</v>
      </c>
      <c r="C27" s="173">
        <f t="shared" ref="C27:E27" si="4">SUM(C18:C26)</f>
        <v>10613985</v>
      </c>
      <c r="D27" s="173"/>
      <c r="E27" s="175">
        <f t="shared" si="4"/>
        <v>0</v>
      </c>
      <c r="F27" s="174">
        <f>SUM(F18:F26)</f>
        <v>10613985</v>
      </c>
    </row>
    <row r="28" spans="1:10" s="3" customFormat="1" ht="20.25" customHeight="1" thickTop="1">
      <c r="A28" s="5"/>
      <c r="B28" s="62" t="s">
        <v>6</v>
      </c>
      <c r="C28" s="63">
        <f>C17+C27</f>
        <v>46346762</v>
      </c>
      <c r="D28" s="64"/>
      <c r="E28" s="150">
        <f>E17+E27</f>
        <v>3553118</v>
      </c>
      <c r="F28" s="66">
        <f>F17+F27</f>
        <v>49899880</v>
      </c>
    </row>
    <row r="29" spans="1:10" s="3" customFormat="1" ht="20.25" customHeight="1">
      <c r="A29" s="18" t="s">
        <v>8</v>
      </c>
      <c r="B29" s="6" t="s">
        <v>28</v>
      </c>
      <c r="C29" s="14">
        <v>45390</v>
      </c>
      <c r="D29" s="33"/>
      <c r="E29" s="28"/>
      <c r="F29" s="13">
        <f t="shared" si="3"/>
        <v>45390</v>
      </c>
    </row>
    <row r="30" spans="1:10" s="3" customFormat="1" ht="20.25" customHeight="1">
      <c r="A30" s="5"/>
      <c r="B30" s="6" t="s">
        <v>20</v>
      </c>
      <c r="C30" s="14">
        <v>1759574</v>
      </c>
      <c r="D30" s="30"/>
      <c r="E30" s="28"/>
      <c r="F30" s="13">
        <f t="shared" si="3"/>
        <v>1759574</v>
      </c>
    </row>
    <row r="31" spans="1:10" s="3" customFormat="1" ht="20.25" customHeight="1">
      <c r="A31" s="5"/>
      <c r="B31" s="6" t="s">
        <v>29</v>
      </c>
      <c r="C31" s="14"/>
      <c r="D31" s="30"/>
      <c r="E31" s="28"/>
      <c r="F31" s="13">
        <f t="shared" si="3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28793</v>
      </c>
      <c r="D32" s="30"/>
      <c r="E32" s="160"/>
      <c r="F32" s="13">
        <f t="shared" si="3"/>
        <v>28793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3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3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3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1893757</v>
      </c>
      <c r="D36" s="89"/>
      <c r="E36" s="133">
        <v>0</v>
      </c>
      <c r="F36" s="66">
        <f>SUM(F29:F35)</f>
        <v>1893757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86" t="s">
        <v>10</v>
      </c>
      <c r="B39" s="51" t="s">
        <v>13</v>
      </c>
      <c r="C39" s="55">
        <v>42878193</v>
      </c>
      <c r="D39" s="53"/>
      <c r="E39" s="87">
        <v>3672684</v>
      </c>
      <c r="F39" s="54">
        <f>C39+E39</f>
        <v>46550877</v>
      </c>
    </row>
    <row r="40" spans="1:6" ht="20.25" customHeight="1" thickTop="1" thickBot="1">
      <c r="A40" s="5"/>
      <c r="B40" s="57" t="s">
        <v>14</v>
      </c>
      <c r="C40" s="117">
        <f>C41-C39</f>
        <v>1574812</v>
      </c>
      <c r="D40" s="205">
        <f>E41-E39</f>
        <v>-119566</v>
      </c>
      <c r="E40" s="206"/>
      <c r="F40" s="60">
        <f>F41-F39</f>
        <v>1455246</v>
      </c>
    </row>
    <row r="41" spans="1:6" ht="20.25" customHeight="1" thickTop="1" thickBot="1">
      <c r="A41" s="5"/>
      <c r="B41" s="8" t="s">
        <v>27</v>
      </c>
      <c r="C41" s="169">
        <f>C28-C36</f>
        <v>44453005</v>
      </c>
      <c r="D41" s="177"/>
      <c r="E41" s="176">
        <f>E28-E36</f>
        <v>3553118</v>
      </c>
      <c r="F41" s="169">
        <f>F28-F36</f>
        <v>48006123</v>
      </c>
    </row>
    <row r="42" spans="1:6" ht="20.25" customHeight="1" thickBot="1">
      <c r="A42" s="84" t="s">
        <v>38</v>
      </c>
      <c r="B42" s="81"/>
      <c r="C42" s="81"/>
      <c r="D42" s="83"/>
      <c r="E42" s="82"/>
      <c r="F42" s="135">
        <f>F28</f>
        <v>49899880</v>
      </c>
    </row>
    <row r="43" spans="1:6" ht="20.25" customHeight="1" thickTop="1">
      <c r="A43" s="80"/>
      <c r="B43" s="79"/>
      <c r="C43" s="79"/>
      <c r="D43" s="79"/>
      <c r="E43" s="79"/>
      <c r="F43" s="79"/>
    </row>
    <row r="44" spans="1:6" ht="20.25" customHeight="1">
      <c r="A44" s="80"/>
      <c r="B44" s="80"/>
      <c r="C44" s="101"/>
      <c r="D44" s="80"/>
      <c r="E44" s="80"/>
      <c r="F44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3"/>
  <sheetViews>
    <sheetView zoomScale="145" zoomScaleNormal="145" workbookViewId="0">
      <selection activeCell="G11" sqref="G1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136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78"/>
      <c r="B3" s="203" t="s">
        <v>142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170253</v>
      </c>
      <c r="D7" s="47"/>
      <c r="E7" s="167">
        <v>62618</v>
      </c>
      <c r="F7" s="13">
        <f>C7+E7</f>
        <v>232871</v>
      </c>
    </row>
    <row r="8" spans="1:6" s="3" customFormat="1" ht="20.25" customHeight="1">
      <c r="A8" s="5"/>
      <c r="B8" s="6" t="s">
        <v>15</v>
      </c>
      <c r="C8" s="14">
        <v>22491793</v>
      </c>
      <c r="D8" s="47"/>
      <c r="E8" s="167">
        <v>3513500</v>
      </c>
      <c r="F8" s="13">
        <f t="shared" ref="F8:F14" si="0">C8+E8</f>
        <v>26005293</v>
      </c>
    </row>
    <row r="9" spans="1:6" s="3" customFormat="1" ht="20.25" customHeight="1">
      <c r="A9" s="5"/>
      <c r="B9" s="6" t="s">
        <v>19</v>
      </c>
      <c r="C9" s="14">
        <v>2216859</v>
      </c>
      <c r="D9" s="47"/>
      <c r="E9" s="167"/>
      <c r="F9" s="13">
        <f t="shared" si="0"/>
        <v>2216859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167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5668780</v>
      </c>
      <c r="D11" s="47"/>
      <c r="E11" s="167"/>
      <c r="F11" s="13">
        <f t="shared" si="0"/>
        <v>5668780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167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>
        <v>310</v>
      </c>
      <c r="D13" s="47"/>
      <c r="E13" s="167"/>
      <c r="F13" s="13">
        <f t="shared" si="0"/>
        <v>310</v>
      </c>
    </row>
    <row r="14" spans="1:6" s="3" customFormat="1" ht="20.25" customHeight="1">
      <c r="A14" s="5"/>
      <c r="B14" s="6" t="s">
        <v>112</v>
      </c>
      <c r="C14" s="142"/>
      <c r="D14" s="47"/>
      <c r="E14" s="167"/>
      <c r="F14" s="13">
        <f t="shared" si="0"/>
        <v>0</v>
      </c>
    </row>
    <row r="15" spans="1:6" s="3" customFormat="1" ht="20.25" customHeight="1">
      <c r="A15" s="5"/>
      <c r="B15" s="6"/>
      <c r="C15" s="14"/>
      <c r="D15" s="47"/>
      <c r="E15" s="167"/>
      <c r="F15" s="13"/>
    </row>
    <row r="16" spans="1:6" s="3" customFormat="1" ht="20.25" customHeight="1">
      <c r="A16" s="5"/>
      <c r="B16" s="76" t="s">
        <v>93</v>
      </c>
      <c r="C16" s="72"/>
      <c r="D16" s="75"/>
      <c r="E16" s="168"/>
      <c r="F16" s="13">
        <f t="shared" ref="F16" si="1">C16+E16</f>
        <v>0</v>
      </c>
    </row>
    <row r="17" spans="1:10" s="3" customFormat="1" ht="20.25" customHeight="1">
      <c r="A17" s="5"/>
      <c r="B17" s="7" t="s">
        <v>11</v>
      </c>
      <c r="C17" s="32">
        <f t="shared" ref="C17:E17" si="2">SUM(C7:C16)</f>
        <v>35901449</v>
      </c>
      <c r="D17" s="32"/>
      <c r="E17" s="172">
        <f t="shared" si="2"/>
        <v>3576118</v>
      </c>
      <c r="F17" s="171">
        <f>SUM(F7:F16)</f>
        <v>39477567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3">C18+E18</f>
        <v>0</v>
      </c>
    </row>
    <row r="19" spans="1:10" s="3" customFormat="1" ht="20.25" customHeight="1">
      <c r="A19" s="5"/>
      <c r="B19" s="6" t="s">
        <v>1</v>
      </c>
      <c r="C19" s="37">
        <v>6886382</v>
      </c>
      <c r="D19" s="30"/>
      <c r="E19" s="28"/>
      <c r="F19" s="13">
        <f t="shared" si="3"/>
        <v>6886382</v>
      </c>
    </row>
    <row r="20" spans="1:10" s="3" customFormat="1" ht="20.25" customHeight="1">
      <c r="A20" s="5"/>
      <c r="B20" s="6" t="s">
        <v>30</v>
      </c>
      <c r="C20" s="69">
        <v>1269588</v>
      </c>
      <c r="D20" s="30"/>
      <c r="E20" s="39"/>
      <c r="F20" s="13">
        <f t="shared" si="3"/>
        <v>1269588</v>
      </c>
    </row>
    <row r="21" spans="1:10" s="3" customFormat="1" ht="20.25" customHeight="1">
      <c r="A21" s="5"/>
      <c r="B21" s="6" t="s">
        <v>16</v>
      </c>
      <c r="C21" s="37">
        <v>1232020</v>
      </c>
      <c r="D21" s="30"/>
      <c r="E21" s="28"/>
      <c r="F21" s="13">
        <f t="shared" si="3"/>
        <v>1232020</v>
      </c>
    </row>
    <row r="22" spans="1:10" s="3" customFormat="1" ht="20.25" customHeight="1">
      <c r="A22" s="5"/>
      <c r="B22" s="6" t="s">
        <v>18</v>
      </c>
      <c r="C22" s="37"/>
      <c r="D22" s="30"/>
      <c r="E22" s="43"/>
      <c r="F22" s="13">
        <f t="shared" si="3"/>
        <v>0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3"/>
        <v>0</v>
      </c>
    </row>
    <row r="24" spans="1:10" s="3" customFormat="1" ht="20.25" customHeight="1">
      <c r="A24" s="5"/>
      <c r="B24" s="6" t="s">
        <v>101</v>
      </c>
      <c r="C24" s="69">
        <v>184324</v>
      </c>
      <c r="D24" s="30"/>
      <c r="E24" s="39"/>
      <c r="F24" s="13">
        <f t="shared" si="3"/>
        <v>184324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3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3"/>
        <v>1000000</v>
      </c>
    </row>
    <row r="27" spans="1:10" s="3" customFormat="1" ht="20.25" customHeight="1" thickBot="1">
      <c r="A27" s="5"/>
      <c r="B27" s="9" t="s">
        <v>12</v>
      </c>
      <c r="C27" s="173">
        <f t="shared" ref="C27:E27" si="4">SUM(C18:C26)</f>
        <v>10613984</v>
      </c>
      <c r="D27" s="173"/>
      <c r="E27" s="175">
        <f t="shared" si="4"/>
        <v>0</v>
      </c>
      <c r="F27" s="174">
        <f>SUM(F18:F26)</f>
        <v>10613984</v>
      </c>
    </row>
    <row r="28" spans="1:10" s="3" customFormat="1" ht="20.25" customHeight="1" thickTop="1">
      <c r="A28" s="5"/>
      <c r="B28" s="62" t="s">
        <v>6</v>
      </c>
      <c r="C28" s="63">
        <f>C17+C27</f>
        <v>46515433</v>
      </c>
      <c r="D28" s="64"/>
      <c r="E28" s="150">
        <f>E17+E27</f>
        <v>3576118</v>
      </c>
      <c r="F28" s="66">
        <f>F17+F27</f>
        <v>50091551</v>
      </c>
    </row>
    <row r="29" spans="1:10" s="3" customFormat="1" ht="20.25" customHeight="1">
      <c r="A29" s="18" t="s">
        <v>8</v>
      </c>
      <c r="B29" s="6" t="s">
        <v>28</v>
      </c>
      <c r="C29" s="14">
        <v>62033</v>
      </c>
      <c r="D29" s="33"/>
      <c r="E29" s="28"/>
      <c r="F29" s="13">
        <f t="shared" si="3"/>
        <v>62033</v>
      </c>
    </row>
    <row r="30" spans="1:10" s="3" customFormat="1" ht="20.25" customHeight="1">
      <c r="A30" s="5"/>
      <c r="B30" s="6" t="s">
        <v>20</v>
      </c>
      <c r="C30" s="14">
        <v>1804715</v>
      </c>
      <c r="D30" s="30"/>
      <c r="E30" s="28"/>
      <c r="F30" s="13">
        <f t="shared" si="3"/>
        <v>1804715</v>
      </c>
    </row>
    <row r="31" spans="1:10" s="3" customFormat="1" ht="20.25" customHeight="1">
      <c r="A31" s="5"/>
      <c r="B31" s="6" t="s">
        <v>29</v>
      </c>
      <c r="C31" s="14"/>
      <c r="D31" s="30"/>
      <c r="E31" s="28"/>
      <c r="F31" s="13">
        <f t="shared" si="3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28793</v>
      </c>
      <c r="D32" s="30"/>
      <c r="E32" s="160"/>
      <c r="F32" s="13">
        <f t="shared" si="3"/>
        <v>28793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3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3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3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1955541</v>
      </c>
      <c r="D36" s="89"/>
      <c r="E36" s="133">
        <v>0</v>
      </c>
      <c r="F36" s="66">
        <f>SUM(F29:F35)</f>
        <v>1955541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179" t="s">
        <v>10</v>
      </c>
      <c r="B39" s="51" t="s">
        <v>13</v>
      </c>
      <c r="C39" s="180">
        <v>42878193</v>
      </c>
      <c r="D39" s="53"/>
      <c r="E39" s="87">
        <v>3672684</v>
      </c>
      <c r="F39" s="181">
        <f>C39+E39</f>
        <v>46550877</v>
      </c>
    </row>
    <row r="40" spans="1:6" ht="20.25" customHeight="1" thickTop="1" thickBot="1">
      <c r="A40" s="182"/>
      <c r="B40" s="57" t="s">
        <v>14</v>
      </c>
      <c r="C40" s="117">
        <f>C41-C39</f>
        <v>1681699</v>
      </c>
      <c r="D40" s="205">
        <f>E41-E39</f>
        <v>-96566</v>
      </c>
      <c r="E40" s="206"/>
      <c r="F40" s="183">
        <f>F41-F39</f>
        <v>1585133</v>
      </c>
    </row>
    <row r="41" spans="1:6" ht="20.25" customHeight="1" thickTop="1" thickBot="1">
      <c r="A41" s="184"/>
      <c r="B41" s="185" t="s">
        <v>27</v>
      </c>
      <c r="C41" s="186">
        <f>C28-C36</f>
        <v>44559892</v>
      </c>
      <c r="D41" s="187"/>
      <c r="E41" s="188">
        <f>E28-E36</f>
        <v>3576118</v>
      </c>
      <c r="F41" s="189">
        <f>F28-F36</f>
        <v>48136010</v>
      </c>
    </row>
    <row r="42" spans="1:6" ht="20.25" customHeight="1" thickTop="1">
      <c r="A42" s="80"/>
      <c r="B42" s="79"/>
      <c r="C42" s="79"/>
      <c r="D42" s="79"/>
      <c r="E42" s="79"/>
      <c r="F42" s="79"/>
    </row>
    <row r="43" spans="1:6" ht="20.25" customHeight="1">
      <c r="A43" s="80"/>
      <c r="B43" s="80"/>
      <c r="C43" s="101"/>
      <c r="D43" s="80"/>
      <c r="E43" s="80"/>
      <c r="F43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3"/>
  <sheetViews>
    <sheetView topLeftCell="A25" zoomScale="145" zoomScaleNormal="145" workbookViewId="0">
      <selection activeCell="C20" sqref="C20:C21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136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90"/>
      <c r="B3" s="203" t="s">
        <v>143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160892</v>
      </c>
      <c r="D7" s="47"/>
      <c r="E7" s="167">
        <v>33345</v>
      </c>
      <c r="F7" s="13">
        <f>C7+E7</f>
        <v>194237</v>
      </c>
    </row>
    <row r="8" spans="1:6" s="3" customFormat="1" ht="20.25" customHeight="1">
      <c r="A8" s="5"/>
      <c r="B8" s="6" t="s">
        <v>15</v>
      </c>
      <c r="C8" s="14">
        <v>24351739</v>
      </c>
      <c r="D8" s="47"/>
      <c r="E8" s="167">
        <v>3513500</v>
      </c>
      <c r="F8" s="13">
        <f t="shared" ref="F8:F14" si="0">C8+E8</f>
        <v>27865239</v>
      </c>
    </row>
    <row r="9" spans="1:6" s="3" customFormat="1" ht="20.25" customHeight="1">
      <c r="A9" s="5"/>
      <c r="B9" s="6" t="s">
        <v>19</v>
      </c>
      <c r="C9" s="14">
        <v>859063</v>
      </c>
      <c r="D9" s="47"/>
      <c r="E9" s="167"/>
      <c r="F9" s="13">
        <f t="shared" si="0"/>
        <v>859063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167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5547033</v>
      </c>
      <c r="D11" s="47"/>
      <c r="E11" s="167"/>
      <c r="F11" s="13">
        <f t="shared" si="0"/>
        <v>5547033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167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/>
      <c r="D13" s="47"/>
      <c r="E13" s="167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167"/>
      <c r="F14" s="13">
        <f t="shared" si="0"/>
        <v>0</v>
      </c>
    </row>
    <row r="15" spans="1:6" s="3" customFormat="1" ht="20.25" customHeight="1">
      <c r="A15" s="5"/>
      <c r="B15" s="6"/>
      <c r="C15" s="14"/>
      <c r="D15" s="47"/>
      <c r="E15" s="167"/>
      <c r="F15" s="13"/>
    </row>
    <row r="16" spans="1:6" s="3" customFormat="1" ht="20.25" customHeight="1">
      <c r="A16" s="5"/>
      <c r="B16" s="76" t="s">
        <v>93</v>
      </c>
      <c r="C16" s="72"/>
      <c r="D16" s="75"/>
      <c r="E16" s="168"/>
      <c r="F16" s="13">
        <f t="shared" ref="F16" si="1">C16+E16</f>
        <v>0</v>
      </c>
    </row>
    <row r="17" spans="1:10" s="3" customFormat="1" ht="20.25" customHeight="1">
      <c r="A17" s="5"/>
      <c r="B17" s="7" t="s">
        <v>11</v>
      </c>
      <c r="C17" s="32">
        <f t="shared" ref="C17" si="2">SUM(C7:C16)</f>
        <v>36272181</v>
      </c>
      <c r="D17" s="32"/>
      <c r="E17" s="172">
        <f>SUM(E7:E16)</f>
        <v>3546845</v>
      </c>
      <c r="F17" s="171">
        <f>SUM(F7:F16)</f>
        <v>39819026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3">C18+E18</f>
        <v>0</v>
      </c>
    </row>
    <row r="19" spans="1:10" s="3" customFormat="1" ht="20.25" customHeight="1">
      <c r="A19" s="5"/>
      <c r="B19" s="6" t="s">
        <v>1</v>
      </c>
      <c r="C19" s="37">
        <v>6886382</v>
      </c>
      <c r="D19" s="30"/>
      <c r="E19" s="28"/>
      <c r="F19" s="13">
        <f t="shared" si="3"/>
        <v>6886382</v>
      </c>
    </row>
    <row r="20" spans="1:10" s="3" customFormat="1" ht="20.25" customHeight="1">
      <c r="A20" s="5"/>
      <c r="B20" s="6" t="s">
        <v>30</v>
      </c>
      <c r="C20" s="69">
        <v>1269588</v>
      </c>
      <c r="D20" s="30"/>
      <c r="E20" s="39"/>
      <c r="F20" s="13">
        <f t="shared" si="3"/>
        <v>1269588</v>
      </c>
    </row>
    <row r="21" spans="1:10" s="3" customFormat="1" ht="20.25" customHeight="1">
      <c r="A21" s="5"/>
      <c r="B21" s="6" t="s">
        <v>16</v>
      </c>
      <c r="C21" s="37">
        <v>1232020</v>
      </c>
      <c r="D21" s="30"/>
      <c r="E21" s="28"/>
      <c r="F21" s="13">
        <f t="shared" si="3"/>
        <v>1232020</v>
      </c>
    </row>
    <row r="22" spans="1:10" s="3" customFormat="1" ht="20.25" customHeight="1">
      <c r="A22" s="5"/>
      <c r="B22" s="6" t="s">
        <v>18</v>
      </c>
      <c r="C22" s="37"/>
      <c r="D22" s="30"/>
      <c r="E22" s="43"/>
      <c r="F22" s="13">
        <f t="shared" si="3"/>
        <v>0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3"/>
        <v>0</v>
      </c>
    </row>
    <row r="24" spans="1:10" s="3" customFormat="1" ht="20.25" customHeight="1">
      <c r="A24" s="5"/>
      <c r="B24" s="6" t="s">
        <v>101</v>
      </c>
      <c r="C24" s="69">
        <v>184324</v>
      </c>
      <c r="D24" s="30"/>
      <c r="E24" s="39"/>
      <c r="F24" s="13">
        <f t="shared" si="3"/>
        <v>184324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3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3"/>
        <v>1000000</v>
      </c>
    </row>
    <row r="27" spans="1:10" s="3" customFormat="1" ht="20.25" customHeight="1" thickBot="1">
      <c r="A27" s="5"/>
      <c r="B27" s="9" t="s">
        <v>12</v>
      </c>
      <c r="C27" s="173">
        <f t="shared" ref="C27:E27" si="4">SUM(C18:C26)</f>
        <v>10613984</v>
      </c>
      <c r="D27" s="173"/>
      <c r="E27" s="175">
        <f t="shared" si="4"/>
        <v>0</v>
      </c>
      <c r="F27" s="174">
        <f>SUM(F18:F26)</f>
        <v>10613984</v>
      </c>
    </row>
    <row r="28" spans="1:10" s="3" customFormat="1" ht="20.25" customHeight="1" thickTop="1">
      <c r="A28" s="5"/>
      <c r="B28" s="62" t="s">
        <v>6</v>
      </c>
      <c r="C28" s="63">
        <f>C17+C27</f>
        <v>46886165</v>
      </c>
      <c r="D28" s="64"/>
      <c r="E28" s="150">
        <f>E17+E27</f>
        <v>3546845</v>
      </c>
      <c r="F28" s="66">
        <f>F17+F27</f>
        <v>50433010</v>
      </c>
    </row>
    <row r="29" spans="1:10" s="3" customFormat="1" ht="20.25" customHeight="1">
      <c r="A29" s="18" t="s">
        <v>8</v>
      </c>
      <c r="B29" s="6" t="s">
        <v>28</v>
      </c>
      <c r="C29" s="14">
        <v>42424</v>
      </c>
      <c r="D29" s="33"/>
      <c r="E29" s="28"/>
      <c r="F29" s="13">
        <f t="shared" si="3"/>
        <v>42424</v>
      </c>
    </row>
    <row r="30" spans="1:10" s="3" customFormat="1" ht="20.25" customHeight="1">
      <c r="A30" s="5"/>
      <c r="B30" s="6" t="s">
        <v>20</v>
      </c>
      <c r="C30" s="14">
        <v>1643124</v>
      </c>
      <c r="D30" s="30"/>
      <c r="E30" s="28"/>
      <c r="F30" s="13">
        <f t="shared" si="3"/>
        <v>1643124</v>
      </c>
    </row>
    <row r="31" spans="1:10" s="3" customFormat="1" ht="20.25" customHeight="1">
      <c r="A31" s="5"/>
      <c r="B31" s="6" t="s">
        <v>29</v>
      </c>
      <c r="C31" s="14"/>
      <c r="D31" s="30"/>
      <c r="E31" s="28"/>
      <c r="F31" s="13">
        <f t="shared" si="3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28793</v>
      </c>
      <c r="D32" s="30"/>
      <c r="E32" s="160"/>
      <c r="F32" s="13">
        <f t="shared" si="3"/>
        <v>28793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3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3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3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1774341</v>
      </c>
      <c r="D36" s="89"/>
      <c r="E36" s="133">
        <v>0</v>
      </c>
      <c r="F36" s="66">
        <f>SUM(F29:F35)</f>
        <v>1774341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179" t="s">
        <v>10</v>
      </c>
      <c r="B39" s="51" t="s">
        <v>13</v>
      </c>
      <c r="C39" s="180">
        <v>42878193</v>
      </c>
      <c r="D39" s="53"/>
      <c r="E39" s="87">
        <v>3672684</v>
      </c>
      <c r="F39" s="181">
        <f>C39+E39</f>
        <v>46550877</v>
      </c>
    </row>
    <row r="40" spans="1:6" ht="20.25" customHeight="1" thickTop="1" thickBot="1">
      <c r="A40" s="182"/>
      <c r="B40" s="57" t="s">
        <v>14</v>
      </c>
      <c r="C40" s="117">
        <f>C41-C39</f>
        <v>2233631</v>
      </c>
      <c r="D40" s="205">
        <f>E41-E39</f>
        <v>-125839</v>
      </c>
      <c r="E40" s="206"/>
      <c r="F40" s="183">
        <f>F41-F39</f>
        <v>2107792</v>
      </c>
    </row>
    <row r="41" spans="1:6" ht="20.25" customHeight="1" thickTop="1" thickBot="1">
      <c r="A41" s="184"/>
      <c r="B41" s="185" t="s">
        <v>27</v>
      </c>
      <c r="C41" s="186">
        <f>C28-C36</f>
        <v>45111824</v>
      </c>
      <c r="D41" s="187"/>
      <c r="E41" s="188">
        <f>E28-E36</f>
        <v>3546845</v>
      </c>
      <c r="F41" s="189">
        <f>F28-F36</f>
        <v>48658669</v>
      </c>
    </row>
    <row r="42" spans="1:6" ht="20.25" customHeight="1" thickTop="1">
      <c r="A42" s="80"/>
      <c r="B42" s="79"/>
      <c r="C42" s="79"/>
      <c r="D42" s="79"/>
      <c r="E42" s="79"/>
      <c r="F42" s="79"/>
    </row>
    <row r="43" spans="1:6" ht="20.25" customHeight="1">
      <c r="A43" s="80"/>
      <c r="B43" s="80"/>
      <c r="C43" s="101"/>
      <c r="D43" s="80"/>
      <c r="E43" s="80"/>
      <c r="F43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43"/>
  <sheetViews>
    <sheetView tabSelected="1" topLeftCell="A25" zoomScale="145" zoomScaleNormal="145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</cols>
  <sheetData>
    <row r="1" spans="1:6" ht="20.25" customHeight="1">
      <c r="A1" s="192" t="s">
        <v>136</v>
      </c>
      <c r="B1" s="192"/>
      <c r="C1" s="192"/>
      <c r="D1" s="192"/>
      <c r="E1" s="192"/>
      <c r="F1" s="192"/>
    </row>
    <row r="2" spans="1:6" ht="27" customHeight="1">
      <c r="A2" s="204" t="s">
        <v>21</v>
      </c>
      <c r="B2" s="204"/>
      <c r="C2" s="204"/>
      <c r="D2" s="204"/>
      <c r="E2" s="204"/>
      <c r="F2" s="204"/>
    </row>
    <row r="3" spans="1:6" ht="20.25" customHeight="1" thickBot="1">
      <c r="A3" s="191"/>
      <c r="B3" s="203" t="s">
        <v>144</v>
      </c>
      <c r="C3" s="203"/>
      <c r="D3" s="203"/>
      <c r="E3" s="203"/>
      <c r="F3" s="203"/>
    </row>
    <row r="4" spans="1:6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</row>
    <row r="5" spans="1:6" s="3" customFormat="1" ht="20.25" customHeight="1">
      <c r="A5" s="18" t="s">
        <v>3</v>
      </c>
      <c r="B5" s="9"/>
      <c r="C5" s="19"/>
      <c r="D5" s="29"/>
      <c r="E5" s="46"/>
      <c r="F5" s="21"/>
    </row>
    <row r="6" spans="1:6" s="3" customFormat="1" ht="18.75" customHeight="1">
      <c r="A6" s="5" t="s">
        <v>4</v>
      </c>
      <c r="B6" s="6"/>
      <c r="C6" s="20"/>
      <c r="D6" s="47"/>
      <c r="E6" s="48"/>
      <c r="F6" s="22"/>
    </row>
    <row r="7" spans="1:6" s="3" customFormat="1" ht="20.25" customHeight="1">
      <c r="A7" s="5"/>
      <c r="B7" s="6" t="s">
        <v>5</v>
      </c>
      <c r="C7" s="14">
        <v>334560</v>
      </c>
      <c r="D7" s="47"/>
      <c r="E7" s="167">
        <v>159926</v>
      </c>
      <c r="F7" s="13">
        <f>C7+E7</f>
        <v>494486</v>
      </c>
    </row>
    <row r="8" spans="1:6" s="3" customFormat="1" ht="20.25" customHeight="1">
      <c r="A8" s="5"/>
      <c r="B8" s="6" t="s">
        <v>15</v>
      </c>
      <c r="C8" s="14">
        <v>21466884</v>
      </c>
      <c r="D8" s="47"/>
      <c r="E8" s="167">
        <v>3313500</v>
      </c>
      <c r="F8" s="13">
        <f t="shared" ref="F8:F14" si="0">C8+E8</f>
        <v>24780384</v>
      </c>
    </row>
    <row r="9" spans="1:6" s="3" customFormat="1" ht="20.25" customHeight="1">
      <c r="A9" s="5"/>
      <c r="B9" s="6" t="s">
        <v>19</v>
      </c>
      <c r="C9" s="14">
        <v>3652775</v>
      </c>
      <c r="D9" s="47"/>
      <c r="E9" s="167"/>
      <c r="F9" s="13">
        <f t="shared" si="0"/>
        <v>3652775</v>
      </c>
    </row>
    <row r="10" spans="1:6" s="3" customFormat="1" ht="20.25" customHeight="1">
      <c r="A10" s="5"/>
      <c r="B10" s="6" t="s">
        <v>26</v>
      </c>
      <c r="C10" s="14">
        <v>5233454</v>
      </c>
      <c r="D10" s="47"/>
      <c r="E10" s="167"/>
      <c r="F10" s="13">
        <f t="shared" si="0"/>
        <v>5233454</v>
      </c>
    </row>
    <row r="11" spans="1:6" s="3" customFormat="1" ht="20.25" customHeight="1">
      <c r="A11" s="5"/>
      <c r="B11" s="77" t="s">
        <v>24</v>
      </c>
      <c r="C11" s="14">
        <v>5350627</v>
      </c>
      <c r="D11" s="47"/>
      <c r="E11" s="167"/>
      <c r="F11" s="13">
        <f t="shared" si="0"/>
        <v>5350627</v>
      </c>
    </row>
    <row r="12" spans="1:6" s="3" customFormat="1" ht="20.25" customHeight="1">
      <c r="A12" s="5"/>
      <c r="B12" s="6" t="s">
        <v>100</v>
      </c>
      <c r="C12" s="37">
        <v>120000</v>
      </c>
      <c r="D12" s="47"/>
      <c r="E12" s="167"/>
      <c r="F12" s="13">
        <f t="shared" si="0"/>
        <v>120000</v>
      </c>
    </row>
    <row r="13" spans="1:6" s="3" customFormat="1" ht="20.25" customHeight="1">
      <c r="A13" s="5"/>
      <c r="B13" s="6" t="s">
        <v>34</v>
      </c>
      <c r="C13" s="14"/>
      <c r="D13" s="47"/>
      <c r="E13" s="167"/>
      <c r="F13" s="13">
        <f t="shared" si="0"/>
        <v>0</v>
      </c>
    </row>
    <row r="14" spans="1:6" s="3" customFormat="1" ht="20.25" customHeight="1">
      <c r="A14" s="5"/>
      <c r="B14" s="6" t="s">
        <v>112</v>
      </c>
      <c r="C14" s="142"/>
      <c r="D14" s="47"/>
      <c r="E14" s="167"/>
      <c r="F14" s="13">
        <f t="shared" si="0"/>
        <v>0</v>
      </c>
    </row>
    <row r="15" spans="1:6" s="3" customFormat="1" ht="20.25" customHeight="1">
      <c r="A15" s="5"/>
      <c r="B15" s="6"/>
      <c r="C15" s="14"/>
      <c r="D15" s="47"/>
      <c r="E15" s="167"/>
      <c r="F15" s="13"/>
    </row>
    <row r="16" spans="1:6" s="3" customFormat="1" ht="20.25" customHeight="1">
      <c r="A16" s="5"/>
      <c r="B16" s="76" t="s">
        <v>93</v>
      </c>
      <c r="C16" s="72"/>
      <c r="D16" s="75"/>
      <c r="E16" s="168"/>
      <c r="F16" s="13">
        <f t="shared" ref="F16" si="1">C16+E16</f>
        <v>0</v>
      </c>
    </row>
    <row r="17" spans="1:10" s="3" customFormat="1" ht="20.25" customHeight="1">
      <c r="A17" s="5"/>
      <c r="B17" s="7" t="s">
        <v>11</v>
      </c>
      <c r="C17" s="32">
        <f t="shared" ref="C17" si="2">SUM(C7:C16)</f>
        <v>36158300</v>
      </c>
      <c r="D17" s="32"/>
      <c r="E17" s="172">
        <f>SUM(E7:E16)</f>
        <v>3473426</v>
      </c>
      <c r="F17" s="171">
        <f>SUM(F7:F16)</f>
        <v>39631726</v>
      </c>
    </row>
    <row r="18" spans="1:10" s="3" customFormat="1" ht="20.25" customHeight="1">
      <c r="A18" s="5" t="s">
        <v>7</v>
      </c>
      <c r="B18" s="9"/>
      <c r="C18" s="36"/>
      <c r="D18" s="33"/>
      <c r="E18" s="31"/>
      <c r="F18" s="13">
        <f t="shared" ref="F18:F35" si="3">C18+E18</f>
        <v>0</v>
      </c>
    </row>
    <row r="19" spans="1:10" s="3" customFormat="1" ht="20.25" customHeight="1">
      <c r="A19" s="5"/>
      <c r="B19" s="6" t="s">
        <v>1</v>
      </c>
      <c r="C19" s="37">
        <v>6886382</v>
      </c>
      <c r="D19" s="30"/>
      <c r="E19" s="28"/>
      <c r="F19" s="13">
        <f t="shared" si="3"/>
        <v>6886382</v>
      </c>
    </row>
    <row r="20" spans="1:10" s="3" customFormat="1" ht="20.25" customHeight="1">
      <c r="A20" s="5"/>
      <c r="B20" s="6" t="s">
        <v>30</v>
      </c>
      <c r="C20" s="69">
        <v>1269588</v>
      </c>
      <c r="D20" s="30"/>
      <c r="E20" s="39"/>
      <c r="F20" s="13">
        <f t="shared" si="3"/>
        <v>1269588</v>
      </c>
    </row>
    <row r="21" spans="1:10" s="3" customFormat="1" ht="20.25" customHeight="1">
      <c r="A21" s="5"/>
      <c r="B21" s="6" t="s">
        <v>16</v>
      </c>
      <c r="C21" s="37">
        <v>1232020</v>
      </c>
      <c r="D21" s="30"/>
      <c r="E21" s="28"/>
      <c r="F21" s="13">
        <f t="shared" si="3"/>
        <v>1232020</v>
      </c>
    </row>
    <row r="22" spans="1:10" s="3" customFormat="1" ht="20.25" customHeight="1">
      <c r="A22" s="5"/>
      <c r="B22" s="6" t="s">
        <v>18</v>
      </c>
      <c r="C22" s="37"/>
      <c r="D22" s="30"/>
      <c r="E22" s="43"/>
      <c r="F22" s="13">
        <f t="shared" si="3"/>
        <v>0</v>
      </c>
    </row>
    <row r="23" spans="1:10" s="3" customFormat="1" ht="20.25" customHeight="1">
      <c r="A23" s="5"/>
      <c r="B23" s="6"/>
      <c r="C23" s="37"/>
      <c r="D23" s="30"/>
      <c r="E23" s="43"/>
      <c r="F23" s="13">
        <f t="shared" si="3"/>
        <v>0</v>
      </c>
    </row>
    <row r="24" spans="1:10" s="3" customFormat="1" ht="20.25" customHeight="1">
      <c r="A24" s="5"/>
      <c r="B24" s="6" t="s">
        <v>101</v>
      </c>
      <c r="C24" s="69">
        <v>184324</v>
      </c>
      <c r="D24" s="30"/>
      <c r="E24" s="39"/>
      <c r="F24" s="13">
        <f t="shared" si="3"/>
        <v>184324</v>
      </c>
    </row>
    <row r="25" spans="1:10" s="3" customFormat="1" ht="20.25" customHeight="1">
      <c r="A25" s="5"/>
      <c r="B25" s="6" t="s">
        <v>31</v>
      </c>
      <c r="C25" s="37">
        <v>41670</v>
      </c>
      <c r="D25" s="30"/>
      <c r="E25" s="39"/>
      <c r="F25" s="13">
        <f t="shared" si="3"/>
        <v>41670</v>
      </c>
    </row>
    <row r="26" spans="1:10" s="3" customFormat="1" ht="20.25" customHeight="1">
      <c r="A26" s="5"/>
      <c r="B26" s="6" t="s">
        <v>2</v>
      </c>
      <c r="C26" s="37">
        <v>1000000</v>
      </c>
      <c r="D26" s="30"/>
      <c r="E26" s="28"/>
      <c r="F26" s="13">
        <f t="shared" si="3"/>
        <v>1000000</v>
      </c>
    </row>
    <row r="27" spans="1:10" s="3" customFormat="1" ht="20.25" customHeight="1" thickBot="1">
      <c r="A27" s="5"/>
      <c r="B27" s="9" t="s">
        <v>12</v>
      </c>
      <c r="C27" s="173">
        <f t="shared" ref="C27:E27" si="4">SUM(C18:C26)</f>
        <v>10613984</v>
      </c>
      <c r="D27" s="173"/>
      <c r="E27" s="175">
        <f t="shared" si="4"/>
        <v>0</v>
      </c>
      <c r="F27" s="174">
        <f>SUM(F18:F26)</f>
        <v>10613984</v>
      </c>
    </row>
    <row r="28" spans="1:10" s="3" customFormat="1" ht="20.25" customHeight="1" thickTop="1">
      <c r="A28" s="5"/>
      <c r="B28" s="62" t="s">
        <v>6</v>
      </c>
      <c r="C28" s="63">
        <f>C17+C27</f>
        <v>46772284</v>
      </c>
      <c r="D28" s="64"/>
      <c r="E28" s="150">
        <f>E17+E27</f>
        <v>3473426</v>
      </c>
      <c r="F28" s="66">
        <f>F17+F27</f>
        <v>50245710</v>
      </c>
    </row>
    <row r="29" spans="1:10" s="3" customFormat="1" ht="20.25" customHeight="1">
      <c r="A29" s="18" t="s">
        <v>8</v>
      </c>
      <c r="B29" s="6" t="s">
        <v>28</v>
      </c>
      <c r="C29" s="14">
        <v>42821</v>
      </c>
      <c r="D29" s="33"/>
      <c r="E29" s="28"/>
      <c r="F29" s="13">
        <f t="shared" si="3"/>
        <v>42821</v>
      </c>
    </row>
    <row r="30" spans="1:10" s="3" customFormat="1" ht="20.25" customHeight="1">
      <c r="A30" s="5"/>
      <c r="B30" s="6" t="s">
        <v>20</v>
      </c>
      <c r="C30" s="14">
        <v>1722961</v>
      </c>
      <c r="D30" s="30"/>
      <c r="E30" s="28"/>
      <c r="F30" s="13">
        <f t="shared" si="3"/>
        <v>1722961</v>
      </c>
    </row>
    <row r="31" spans="1:10" s="3" customFormat="1" ht="20.25" customHeight="1">
      <c r="A31" s="5"/>
      <c r="B31" s="6" t="s">
        <v>29</v>
      </c>
      <c r="C31" s="14"/>
      <c r="D31" s="30"/>
      <c r="E31" s="28"/>
      <c r="F31" s="13">
        <f t="shared" si="3"/>
        <v>0</v>
      </c>
      <c r="J31" s="3" t="s">
        <v>117</v>
      </c>
    </row>
    <row r="32" spans="1:10" s="3" customFormat="1" ht="20.25" customHeight="1">
      <c r="A32" s="5"/>
      <c r="B32" s="6" t="s">
        <v>25</v>
      </c>
      <c r="C32" s="14">
        <v>28793</v>
      </c>
      <c r="D32" s="30"/>
      <c r="E32" s="160"/>
      <c r="F32" s="13">
        <f t="shared" si="3"/>
        <v>28793</v>
      </c>
    </row>
    <row r="33" spans="1:6" s="3" customFormat="1" ht="20.25" customHeight="1">
      <c r="A33" s="5"/>
      <c r="B33" s="6" t="s">
        <v>110</v>
      </c>
      <c r="C33" s="14"/>
      <c r="D33" s="30"/>
      <c r="E33" s="28"/>
      <c r="F33" s="13">
        <f t="shared" si="3"/>
        <v>0</v>
      </c>
    </row>
    <row r="34" spans="1:6" s="3" customFormat="1" ht="20.25" customHeight="1">
      <c r="A34" s="5"/>
      <c r="B34" s="6" t="s">
        <v>72</v>
      </c>
      <c r="C34" s="14">
        <v>60000</v>
      </c>
      <c r="D34" s="30"/>
      <c r="E34" s="28"/>
      <c r="F34" s="13">
        <f t="shared" si="3"/>
        <v>60000</v>
      </c>
    </row>
    <row r="35" spans="1:6" s="3" customFormat="1" ht="20.25" customHeight="1" thickBot="1">
      <c r="A35" s="5"/>
      <c r="B35" s="6" t="s">
        <v>84</v>
      </c>
      <c r="C35" s="45"/>
      <c r="D35" s="30"/>
      <c r="E35" s="28"/>
      <c r="F35" s="13">
        <f t="shared" si="3"/>
        <v>0</v>
      </c>
    </row>
    <row r="36" spans="1:6" s="3" customFormat="1" ht="20.25" customHeight="1" thickTop="1" thickBot="1">
      <c r="A36" s="5"/>
      <c r="B36" s="88" t="s">
        <v>9</v>
      </c>
      <c r="C36" s="89">
        <f>SUM(C29:C35)</f>
        <v>1854575</v>
      </c>
      <c r="D36" s="89"/>
      <c r="E36" s="133">
        <v>0</v>
      </c>
      <c r="F36" s="66">
        <f>SUM(F29:F35)</f>
        <v>1854575</v>
      </c>
    </row>
    <row r="37" spans="1:6" s="3" customFormat="1" ht="20.25" customHeight="1" thickTop="1">
      <c r="A37" s="92"/>
      <c r="B37" s="92"/>
      <c r="C37" s="93"/>
      <c r="D37" s="93"/>
      <c r="E37" s="94"/>
      <c r="F37" s="93"/>
    </row>
    <row r="38" spans="1:6" s="3" customFormat="1" ht="20.25" customHeight="1" thickBot="1">
      <c r="A38" s="97"/>
      <c r="B38" s="97"/>
      <c r="C38" s="98"/>
      <c r="D38" s="98"/>
      <c r="E38" s="99"/>
      <c r="F38" s="98"/>
    </row>
    <row r="39" spans="1:6" ht="20.25" customHeight="1" thickTop="1" thickBot="1">
      <c r="A39" s="179" t="s">
        <v>10</v>
      </c>
      <c r="B39" s="51" t="s">
        <v>13</v>
      </c>
      <c r="C39" s="180">
        <v>42878193</v>
      </c>
      <c r="D39" s="53"/>
      <c r="E39" s="87">
        <v>3672684</v>
      </c>
      <c r="F39" s="181">
        <f>C39+E39</f>
        <v>46550877</v>
      </c>
    </row>
    <row r="40" spans="1:6" ht="20.25" customHeight="1" thickTop="1" thickBot="1">
      <c r="A40" s="182"/>
      <c r="B40" s="57" t="s">
        <v>14</v>
      </c>
      <c r="C40" s="117">
        <f>C41-C39</f>
        <v>2039516</v>
      </c>
      <c r="D40" s="205">
        <f>E41-E39</f>
        <v>-199258</v>
      </c>
      <c r="E40" s="206"/>
      <c r="F40" s="183">
        <f>F41-F39</f>
        <v>1840258</v>
      </c>
    </row>
    <row r="41" spans="1:6" ht="20.25" customHeight="1" thickTop="1" thickBot="1">
      <c r="A41" s="184"/>
      <c r="B41" s="185" t="s">
        <v>27</v>
      </c>
      <c r="C41" s="186">
        <f>C28-C36</f>
        <v>44917709</v>
      </c>
      <c r="D41" s="187"/>
      <c r="E41" s="188">
        <f>E28-E36</f>
        <v>3473426</v>
      </c>
      <c r="F41" s="189">
        <f>F28-F36</f>
        <v>48391135</v>
      </c>
    </row>
    <row r="42" spans="1:6" ht="20.25" customHeight="1" thickTop="1">
      <c r="A42" s="80"/>
      <c r="B42" s="79"/>
      <c r="C42" s="79"/>
      <c r="D42" s="79"/>
      <c r="E42" s="79"/>
      <c r="F42" s="79"/>
    </row>
    <row r="43" spans="1:6" ht="20.25" customHeight="1">
      <c r="A43" s="80"/>
      <c r="B43" s="80"/>
      <c r="C43" s="101"/>
      <c r="D43" s="80"/>
      <c r="E43" s="80"/>
      <c r="F43" s="80"/>
    </row>
  </sheetData>
  <mergeCells count="5">
    <mergeCell ref="A1:F1"/>
    <mergeCell ref="A2:F2"/>
    <mergeCell ref="B3:F3"/>
    <mergeCell ref="D4:E4"/>
    <mergeCell ref="D40:E40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 xml:space="preserve">&amp;C&amp;14 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57"/>
  <sheetViews>
    <sheetView topLeftCell="A28" workbookViewId="0">
      <selection activeCell="E9" sqref="E9"/>
    </sheetView>
  </sheetViews>
  <sheetFormatPr defaultRowHeight="13.5"/>
  <cols>
    <col min="1" max="1" width="16.25" customWidth="1"/>
    <col min="2" max="2" width="23.875" customWidth="1"/>
    <col min="3" max="3" width="15.875" customWidth="1"/>
    <col min="4" max="4" width="3.75" customWidth="1"/>
    <col min="5" max="5" width="10.625" customWidth="1"/>
    <col min="6" max="6" width="15.25" customWidth="1"/>
    <col min="10" max="10" width="9.25" bestFit="1" customWidth="1"/>
  </cols>
  <sheetData>
    <row r="1" spans="1:7" ht="20.25" customHeight="1">
      <c r="A1" s="192" t="s">
        <v>36</v>
      </c>
      <c r="B1" s="192"/>
      <c r="C1" s="192"/>
      <c r="D1" s="192"/>
      <c r="E1" s="192"/>
      <c r="F1" s="192"/>
      <c r="G1" s="11"/>
    </row>
    <row r="2" spans="1:7" ht="27" customHeight="1">
      <c r="A2" s="193" t="s">
        <v>21</v>
      </c>
      <c r="B2" s="193"/>
      <c r="C2" s="193"/>
      <c r="D2" s="193"/>
      <c r="E2" s="193"/>
      <c r="F2" s="42"/>
      <c r="G2" s="4"/>
    </row>
    <row r="3" spans="1:7" ht="20.25" customHeight="1" thickBot="1">
      <c r="A3" s="4"/>
      <c r="B3" s="194" t="s">
        <v>47</v>
      </c>
      <c r="C3" s="194"/>
      <c r="D3" s="194"/>
      <c r="E3" s="194"/>
      <c r="F3" s="194"/>
      <c r="G3" s="194"/>
    </row>
    <row r="4" spans="1:7" s="3" customFormat="1" ht="20.25" customHeight="1">
      <c r="A4" s="15"/>
      <c r="B4" s="67"/>
      <c r="C4" s="68" t="s">
        <v>22</v>
      </c>
      <c r="D4" s="195" t="s">
        <v>23</v>
      </c>
      <c r="E4" s="196"/>
      <c r="F4" s="16" t="s">
        <v>17</v>
      </c>
      <c r="G4" s="12"/>
    </row>
    <row r="5" spans="1:7" s="3" customFormat="1" ht="20.25" customHeight="1">
      <c r="A5" s="18" t="s">
        <v>3</v>
      </c>
      <c r="B5" s="9"/>
      <c r="C5" s="19"/>
      <c r="D5" s="29"/>
      <c r="E5" s="46"/>
      <c r="F5" s="21"/>
    </row>
    <row r="6" spans="1:7" s="3" customFormat="1" ht="18.75" customHeight="1">
      <c r="A6" s="5" t="s">
        <v>4</v>
      </c>
      <c r="B6" s="6"/>
      <c r="C6" s="20"/>
      <c r="D6" s="47"/>
      <c r="E6" s="48"/>
      <c r="F6" s="22"/>
    </row>
    <row r="7" spans="1:7" s="3" customFormat="1" ht="20.25" customHeight="1">
      <c r="A7" s="5"/>
      <c r="B7" s="6" t="s">
        <v>5</v>
      </c>
      <c r="C7" s="14">
        <v>151548</v>
      </c>
      <c r="D7" s="47"/>
      <c r="E7" s="49">
        <v>142131</v>
      </c>
      <c r="F7" s="13">
        <f t="shared" ref="F7:F15" si="0">C7+E7</f>
        <v>293679</v>
      </c>
    </row>
    <row r="8" spans="1:7" s="3" customFormat="1" ht="20.25" customHeight="1">
      <c r="A8" s="5"/>
      <c r="B8" s="6" t="s">
        <v>15</v>
      </c>
      <c r="C8" s="14">
        <v>5633020</v>
      </c>
      <c r="D8" s="47"/>
      <c r="E8" s="49">
        <v>3842986</v>
      </c>
      <c r="F8" s="13">
        <f t="shared" si="0"/>
        <v>9476006</v>
      </c>
    </row>
    <row r="9" spans="1:7" s="3" customFormat="1" ht="20.25" customHeight="1">
      <c r="A9" s="5"/>
      <c r="B9" s="6" t="s">
        <v>19</v>
      </c>
      <c r="C9" s="14">
        <v>5917330</v>
      </c>
      <c r="D9" s="47"/>
      <c r="E9" s="49"/>
      <c r="F9" s="13">
        <f t="shared" si="0"/>
        <v>5917330</v>
      </c>
    </row>
    <row r="10" spans="1:7" s="3" customFormat="1" ht="20.25" customHeight="1">
      <c r="A10" s="5"/>
      <c r="B10" s="6" t="s">
        <v>26</v>
      </c>
      <c r="C10" s="14">
        <v>3479568</v>
      </c>
      <c r="D10" s="47"/>
      <c r="E10" s="49"/>
      <c r="F10" s="13">
        <f t="shared" si="0"/>
        <v>3479568</v>
      </c>
    </row>
    <row r="11" spans="1:7" s="3" customFormat="1" ht="20.25" customHeight="1">
      <c r="A11" s="5"/>
      <c r="B11" s="77" t="s">
        <v>24</v>
      </c>
      <c r="C11" s="14">
        <v>8096804</v>
      </c>
      <c r="D11" s="47"/>
      <c r="E11" s="49"/>
      <c r="F11" s="13">
        <f t="shared" si="0"/>
        <v>8096804</v>
      </c>
    </row>
    <row r="12" spans="1:7" s="3" customFormat="1" ht="20.25" customHeight="1">
      <c r="A12" s="5"/>
      <c r="B12" s="6" t="s">
        <v>33</v>
      </c>
      <c r="C12" s="37">
        <v>36000</v>
      </c>
      <c r="D12" s="47"/>
      <c r="E12" s="49"/>
      <c r="F12" s="13">
        <f t="shared" si="0"/>
        <v>36000</v>
      </c>
    </row>
    <row r="13" spans="1:7" s="3" customFormat="1" ht="20.25" customHeight="1">
      <c r="A13" s="5"/>
      <c r="B13" s="6" t="s">
        <v>34</v>
      </c>
      <c r="C13" s="14">
        <v>2480</v>
      </c>
      <c r="D13" s="47"/>
      <c r="E13" s="49"/>
      <c r="F13" s="13">
        <f>C13+E13</f>
        <v>2480</v>
      </c>
    </row>
    <row r="14" spans="1:7" s="3" customFormat="1" ht="20.25" customHeight="1">
      <c r="A14" s="5"/>
      <c r="B14" s="76" t="s">
        <v>35</v>
      </c>
      <c r="C14" s="72">
        <v>11</v>
      </c>
      <c r="D14" s="75"/>
      <c r="E14" s="74">
        <v>289</v>
      </c>
      <c r="F14" s="73">
        <f>C14+E14</f>
        <v>300</v>
      </c>
    </row>
    <row r="15" spans="1:7" s="3" customFormat="1" ht="20.25" customHeight="1">
      <c r="A15" s="5" t="s">
        <v>7</v>
      </c>
      <c r="B15" s="7" t="s">
        <v>11</v>
      </c>
      <c r="C15" s="17">
        <f>SUM(C7:C14)</f>
        <v>23316761</v>
      </c>
      <c r="D15" s="32"/>
      <c r="E15" s="50">
        <f>SUM(E7:E14)</f>
        <v>3985406</v>
      </c>
      <c r="F15" s="25">
        <f t="shared" si="0"/>
        <v>27302167</v>
      </c>
    </row>
    <row r="16" spans="1:7" s="3" customFormat="1" ht="20.25" customHeight="1">
      <c r="A16" s="5"/>
      <c r="B16" s="9"/>
      <c r="C16" s="36"/>
      <c r="D16" s="33"/>
      <c r="E16" s="31"/>
      <c r="F16" s="24"/>
    </row>
    <row r="17" spans="1:10" s="3" customFormat="1" ht="20.25" customHeight="1">
      <c r="A17" s="5"/>
      <c r="B17" s="6" t="s">
        <v>1</v>
      </c>
      <c r="C17" s="37">
        <v>11556649</v>
      </c>
      <c r="D17" s="30"/>
      <c r="E17" s="28"/>
      <c r="F17" s="13">
        <f>SUM(C17:E17)</f>
        <v>11556649</v>
      </c>
    </row>
    <row r="18" spans="1:10" s="3" customFormat="1" ht="20.25" customHeight="1">
      <c r="A18" s="5"/>
      <c r="B18" s="6" t="s">
        <v>30</v>
      </c>
      <c r="C18" s="69">
        <v>1536643</v>
      </c>
      <c r="D18" s="30"/>
      <c r="E18" s="39"/>
      <c r="F18" s="13">
        <f>SUM(C18:E18)</f>
        <v>1536643</v>
      </c>
    </row>
    <row r="19" spans="1:10" s="3" customFormat="1" ht="20.25" customHeight="1">
      <c r="A19" s="5"/>
      <c r="B19" s="6" t="s">
        <v>16</v>
      </c>
      <c r="C19" s="37">
        <v>2532406</v>
      </c>
      <c r="D19" s="30"/>
      <c r="E19" s="28"/>
      <c r="F19" s="13">
        <f>SUM(C19:E19)</f>
        <v>2532406</v>
      </c>
      <c r="H19" s="35"/>
    </row>
    <row r="20" spans="1:10" s="3" customFormat="1" ht="20.25" customHeight="1">
      <c r="A20" s="5"/>
      <c r="B20" s="6"/>
      <c r="C20" s="38"/>
      <c r="D20" s="30"/>
      <c r="E20" s="39"/>
      <c r="F20" s="13"/>
      <c r="H20" s="35"/>
    </row>
    <row r="21" spans="1:10" s="3" customFormat="1" ht="20.25" customHeight="1">
      <c r="A21" s="5"/>
      <c r="B21" s="6" t="s">
        <v>18</v>
      </c>
      <c r="C21" s="37">
        <v>1</v>
      </c>
      <c r="D21" s="30"/>
      <c r="E21" s="43"/>
      <c r="F21" s="13">
        <f>SUM(C21:E21)</f>
        <v>1</v>
      </c>
      <c r="H21" s="35"/>
    </row>
    <row r="22" spans="1:10" s="3" customFormat="1" ht="20.25" customHeight="1">
      <c r="A22" s="5"/>
      <c r="B22" s="6" t="s">
        <v>32</v>
      </c>
      <c r="C22" s="69">
        <v>77204</v>
      </c>
      <c r="D22" s="30"/>
      <c r="E22" s="39"/>
      <c r="F22" s="13">
        <f>SUM(C22:E22)</f>
        <v>77204</v>
      </c>
      <c r="H22" s="35"/>
    </row>
    <row r="23" spans="1:10" s="3" customFormat="1" ht="20.25" customHeight="1">
      <c r="A23" s="5"/>
      <c r="B23" s="6" t="s">
        <v>31</v>
      </c>
      <c r="C23" s="37">
        <v>46020</v>
      </c>
      <c r="D23" s="30"/>
      <c r="E23" s="39"/>
      <c r="F23" s="13">
        <f>SUM(C23:E23)</f>
        <v>46020</v>
      </c>
      <c r="H23" s="27"/>
    </row>
    <row r="24" spans="1:10" s="3" customFormat="1" ht="20.25" customHeight="1">
      <c r="A24" s="5"/>
      <c r="B24" s="6" t="s">
        <v>2</v>
      </c>
      <c r="C24" s="37">
        <v>1000000</v>
      </c>
      <c r="D24" s="30"/>
      <c r="E24" s="28"/>
      <c r="F24" s="13">
        <f>SUM(C24:E24)</f>
        <v>1000000</v>
      </c>
    </row>
    <row r="25" spans="1:10" s="3" customFormat="1" ht="20.25" customHeight="1" thickBot="1">
      <c r="A25" s="5"/>
      <c r="B25" s="9" t="s">
        <v>12</v>
      </c>
      <c r="C25" s="23">
        <f>SUM(C16:C24)</f>
        <v>16748923</v>
      </c>
      <c r="D25" s="61"/>
      <c r="E25" s="31"/>
      <c r="F25" s="40">
        <f>SUM(F16:F24)</f>
        <v>16748923</v>
      </c>
    </row>
    <row r="26" spans="1:10" s="3" customFormat="1" ht="20.25" customHeight="1" thickTop="1">
      <c r="A26" s="10"/>
      <c r="B26" s="62" t="s">
        <v>6</v>
      </c>
      <c r="C26" s="63">
        <f>C15+C25</f>
        <v>40065684</v>
      </c>
      <c r="D26" s="64"/>
      <c r="E26" s="65">
        <f>E15</f>
        <v>3985406</v>
      </c>
      <c r="F26" s="66">
        <f>F15+F25</f>
        <v>44051090</v>
      </c>
    </row>
    <row r="27" spans="1:10" s="3" customFormat="1" ht="20.25" customHeight="1">
      <c r="A27" s="18" t="s">
        <v>8</v>
      </c>
      <c r="B27" s="6" t="s">
        <v>28</v>
      </c>
      <c r="C27" s="14">
        <v>55284</v>
      </c>
      <c r="D27" s="33"/>
      <c r="E27" s="31"/>
      <c r="F27" s="40">
        <f t="shared" ref="F27:F32" si="1">SUM(C27:E27)</f>
        <v>55284</v>
      </c>
    </row>
    <row r="28" spans="1:10" s="3" customFormat="1" ht="20.25" customHeight="1">
      <c r="A28" s="5"/>
      <c r="B28" s="6" t="s">
        <v>20</v>
      </c>
      <c r="C28" s="14">
        <v>2497623</v>
      </c>
      <c r="D28" s="30"/>
      <c r="E28" s="28"/>
      <c r="F28" s="13">
        <f t="shared" si="1"/>
        <v>2497623</v>
      </c>
    </row>
    <row r="29" spans="1:10" s="3" customFormat="1" ht="20.25" customHeight="1">
      <c r="A29" s="5"/>
      <c r="B29" s="6" t="s">
        <v>29</v>
      </c>
      <c r="C29" s="14">
        <v>0</v>
      </c>
      <c r="D29" s="30"/>
      <c r="E29" s="28"/>
      <c r="F29" s="13">
        <f t="shared" si="1"/>
        <v>0</v>
      </c>
    </row>
    <row r="30" spans="1:10" s="3" customFormat="1" ht="20.25" customHeight="1">
      <c r="A30" s="5"/>
      <c r="B30" s="6" t="s">
        <v>25</v>
      </c>
      <c r="C30" s="14">
        <v>47676</v>
      </c>
      <c r="D30" s="30"/>
      <c r="E30" s="28"/>
      <c r="F30" s="13">
        <f t="shared" si="1"/>
        <v>47676</v>
      </c>
      <c r="J30" s="70"/>
    </row>
    <row r="31" spans="1:10" s="3" customFormat="1" ht="20.25" customHeight="1">
      <c r="A31" s="5"/>
      <c r="B31" s="6" t="s">
        <v>0</v>
      </c>
      <c r="C31" s="14">
        <v>0</v>
      </c>
      <c r="D31" s="30"/>
      <c r="E31" s="28"/>
      <c r="F31" s="13">
        <f t="shared" si="1"/>
        <v>0</v>
      </c>
    </row>
    <row r="32" spans="1:10" s="3" customFormat="1" ht="20.25" customHeight="1" thickBot="1">
      <c r="A32" s="5"/>
      <c r="B32" s="6"/>
      <c r="C32" s="45"/>
      <c r="D32" s="30"/>
      <c r="E32" s="28"/>
      <c r="F32" s="13">
        <f t="shared" si="1"/>
        <v>0</v>
      </c>
    </row>
    <row r="33" spans="1:7" s="3" customFormat="1" ht="20.25" customHeight="1" thickTop="1" thickBot="1">
      <c r="A33" s="5"/>
      <c r="B33" s="88" t="s">
        <v>9</v>
      </c>
      <c r="C33" s="89">
        <f>SUM(C27:C32)</f>
        <v>2600583</v>
      </c>
      <c r="D33" s="89"/>
      <c r="E33" s="90"/>
      <c r="F33" s="91">
        <f>SUM(F27:F32)</f>
        <v>2600583</v>
      </c>
      <c r="G33" s="56"/>
    </row>
    <row r="34" spans="1:7" s="3" customFormat="1" ht="20.25" customHeight="1" thickTop="1">
      <c r="A34" s="92"/>
      <c r="B34" s="92"/>
      <c r="C34" s="93"/>
      <c r="D34" s="93"/>
      <c r="E34" s="94"/>
      <c r="F34" s="93"/>
    </row>
    <row r="35" spans="1:7" s="3" customFormat="1" ht="20.25" customHeight="1">
      <c r="A35" s="80"/>
      <c r="B35" s="80"/>
      <c r="C35" s="95"/>
      <c r="D35" s="95"/>
      <c r="E35" s="96"/>
      <c r="F35" s="95"/>
    </row>
    <row r="36" spans="1:7" s="3" customFormat="1" ht="20.25" customHeight="1" thickBot="1">
      <c r="A36" s="97"/>
      <c r="B36" s="97"/>
      <c r="C36" s="98"/>
      <c r="D36" s="98"/>
      <c r="E36" s="99"/>
      <c r="F36" s="98"/>
    </row>
    <row r="37" spans="1:7" s="3" customFormat="1" ht="20.25" customHeight="1" thickTop="1" thickBot="1">
      <c r="A37" s="86" t="s">
        <v>10</v>
      </c>
      <c r="B37" s="51" t="s">
        <v>13</v>
      </c>
      <c r="C37" s="52">
        <v>35397865</v>
      </c>
      <c r="D37" s="53"/>
      <c r="E37" s="87">
        <v>3796365</v>
      </c>
      <c r="F37" s="54">
        <f>SUM(C37:E37)</f>
        <v>39194230</v>
      </c>
    </row>
    <row r="38" spans="1:7" s="3" customFormat="1" ht="20.25" customHeight="1" thickTop="1" thickBot="1">
      <c r="A38" s="5"/>
      <c r="B38" s="57" t="s">
        <v>14</v>
      </c>
      <c r="C38" s="58">
        <f>C39-C37</f>
        <v>2067236</v>
      </c>
      <c r="D38" s="59"/>
      <c r="E38" s="58">
        <f>E26-E37</f>
        <v>189041</v>
      </c>
      <c r="F38" s="60">
        <f>SUM(C38:E38)</f>
        <v>2256277</v>
      </c>
      <c r="G38" s="79"/>
    </row>
    <row r="39" spans="1:7" ht="20.25" customHeight="1" thickTop="1" thickBot="1">
      <c r="A39" s="5"/>
      <c r="B39" s="8" t="s">
        <v>27</v>
      </c>
      <c r="C39" s="55">
        <f>C26-C33</f>
        <v>37465101</v>
      </c>
      <c r="D39" s="34"/>
      <c r="E39" s="44">
        <f>E26-E33</f>
        <v>3985406</v>
      </c>
      <c r="F39" s="26">
        <f>SUM(C39:E39)</f>
        <v>41450507</v>
      </c>
    </row>
    <row r="40" spans="1:7" ht="20.25" customHeight="1" thickBot="1">
      <c r="A40" s="84" t="s">
        <v>38</v>
      </c>
      <c r="B40" s="81"/>
      <c r="C40" s="81"/>
      <c r="D40" s="83"/>
      <c r="E40" s="82"/>
      <c r="F40" s="85">
        <f>F26</f>
        <v>44051090</v>
      </c>
    </row>
    <row r="41" spans="1:7" ht="20.25" customHeight="1" thickTop="1">
      <c r="A41" s="78"/>
      <c r="B41" s="79"/>
      <c r="C41" s="79"/>
      <c r="D41" s="79"/>
      <c r="E41" s="79"/>
      <c r="F41" s="79"/>
    </row>
    <row r="42" spans="1:7" ht="20.25" customHeight="1">
      <c r="A42" s="80"/>
      <c r="B42" s="80"/>
      <c r="C42" s="80"/>
      <c r="D42" s="80"/>
      <c r="E42" s="80"/>
      <c r="F42" s="80"/>
    </row>
    <row r="43" spans="1:7" ht="20.25" customHeight="1"/>
    <row r="44" spans="1:7" ht="20.25" customHeight="1">
      <c r="A44" s="1"/>
      <c r="B44" s="1"/>
      <c r="C44" s="1"/>
      <c r="D44" s="1"/>
      <c r="E44" s="1"/>
      <c r="F44" s="2"/>
    </row>
    <row r="45" spans="1:7" ht="20.25" customHeight="1">
      <c r="A45" s="1"/>
      <c r="B45" s="1"/>
      <c r="C45" s="41"/>
      <c r="D45" s="1"/>
      <c r="E45" s="1"/>
      <c r="F45" s="2"/>
    </row>
    <row r="46" spans="1:7" ht="20.25" customHeight="1">
      <c r="A46" s="1"/>
      <c r="B46" s="1"/>
      <c r="C46" s="1"/>
      <c r="D46" s="1"/>
      <c r="E46" s="1"/>
      <c r="F46" s="2"/>
    </row>
    <row r="47" spans="1:7" ht="20.25" customHeight="1">
      <c r="A47" s="1"/>
      <c r="B47" s="1"/>
      <c r="C47" s="1"/>
      <c r="D47" s="1"/>
      <c r="E47" s="1"/>
      <c r="F47" s="2"/>
    </row>
    <row r="48" spans="1:7" ht="20.25" customHeight="1">
      <c r="A48" s="1"/>
      <c r="B48" s="1"/>
      <c r="C48" s="1"/>
      <c r="D48" s="1"/>
      <c r="E48" s="1"/>
      <c r="F48" s="2"/>
    </row>
    <row r="49" spans="1:6" ht="20.25" customHeight="1">
      <c r="A49" s="1"/>
      <c r="B49" s="1"/>
      <c r="C49" s="1"/>
      <c r="D49" s="1"/>
      <c r="E49" s="1"/>
      <c r="F49" s="2"/>
    </row>
    <row r="50" spans="1:6" ht="20.25" customHeight="1">
      <c r="A50" s="1"/>
      <c r="B50" s="1"/>
      <c r="C50" s="1"/>
      <c r="D50" s="1"/>
      <c r="E50" s="1"/>
      <c r="F50" s="2"/>
    </row>
    <row r="51" spans="1:6" ht="20.25" customHeight="1">
      <c r="A51" s="1"/>
      <c r="B51" s="1"/>
      <c r="C51" s="1"/>
      <c r="D51" s="1"/>
      <c r="E51" s="1"/>
      <c r="F51" s="2"/>
    </row>
    <row r="52" spans="1:6" ht="20.25" customHeight="1">
      <c r="A52" s="1"/>
      <c r="B52" s="1"/>
      <c r="C52" s="1"/>
      <c r="D52" s="1"/>
      <c r="E52" s="1"/>
      <c r="F52" s="2"/>
    </row>
    <row r="53" spans="1:6" ht="20.25" customHeight="1">
      <c r="A53" s="1"/>
      <c r="B53" s="1"/>
      <c r="C53" s="1"/>
      <c r="D53" s="1"/>
      <c r="E53" s="1"/>
      <c r="F53" s="2"/>
    </row>
    <row r="54" spans="1:6" ht="20.25" customHeight="1">
      <c r="A54" s="1"/>
      <c r="B54" s="1"/>
      <c r="C54" s="1"/>
      <c r="D54" s="1"/>
      <c r="E54" s="1"/>
      <c r="F54" s="2"/>
    </row>
    <row r="55" spans="1:6" ht="14.25">
      <c r="A55" s="1"/>
      <c r="B55" s="1"/>
      <c r="C55" s="1"/>
      <c r="D55" s="1"/>
      <c r="E55" s="1"/>
      <c r="F55" s="2"/>
    </row>
    <row r="56" spans="1:6" ht="14.25">
      <c r="A56" s="1"/>
      <c r="B56" s="1"/>
      <c r="C56" s="1"/>
      <c r="D56" s="1"/>
      <c r="E56" s="1"/>
      <c r="F56" s="2"/>
    </row>
    <row r="57" spans="1:6" ht="14.25">
      <c r="A57" s="1"/>
      <c r="B57" s="1"/>
      <c r="C57" s="1"/>
      <c r="D57" s="1"/>
      <c r="E57" s="1"/>
      <c r="F57" s="2"/>
    </row>
  </sheetData>
  <mergeCells count="4">
    <mergeCell ref="A1:F1"/>
    <mergeCell ref="A2:E2"/>
    <mergeCell ref="B3:G3"/>
    <mergeCell ref="D4:E4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scaleWithDoc="0" alignWithMargins="0">
    <oddFooter>&amp;C&amp;14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88</vt:i4>
      </vt:variant>
    </vt:vector>
  </HeadingPairs>
  <TitlesOfParts>
    <vt:vector size="88" baseType="lpstr">
      <vt:lpstr>28-4</vt:lpstr>
      <vt:lpstr>28-5</vt:lpstr>
      <vt:lpstr>28-6</vt:lpstr>
      <vt:lpstr>28-7</vt:lpstr>
      <vt:lpstr>28-8</vt:lpstr>
      <vt:lpstr>28-9</vt:lpstr>
      <vt:lpstr>28-10</vt:lpstr>
      <vt:lpstr>28-11</vt:lpstr>
      <vt:lpstr>28-12</vt:lpstr>
      <vt:lpstr>29-1</vt:lpstr>
      <vt:lpstr>29-2</vt:lpstr>
      <vt:lpstr>29-3</vt:lpstr>
      <vt:lpstr>29-4</vt:lpstr>
      <vt:lpstr>29-5</vt:lpstr>
      <vt:lpstr>29-6</vt:lpstr>
      <vt:lpstr>29-7</vt:lpstr>
      <vt:lpstr>29-8</vt:lpstr>
      <vt:lpstr>29-9</vt:lpstr>
      <vt:lpstr>29-10</vt:lpstr>
      <vt:lpstr>29-11</vt:lpstr>
      <vt:lpstr>29-11 (2)</vt:lpstr>
      <vt:lpstr>29-12(2)</vt:lpstr>
      <vt:lpstr>30-1</vt:lpstr>
      <vt:lpstr>30-1 (2)</vt:lpstr>
      <vt:lpstr>30-2</vt:lpstr>
      <vt:lpstr>30-2 (2)</vt:lpstr>
      <vt:lpstr>30-3</vt:lpstr>
      <vt:lpstr>30-3 (2)</vt:lpstr>
      <vt:lpstr>30-3 決</vt:lpstr>
      <vt:lpstr>30-3 決 (2)</vt:lpstr>
      <vt:lpstr>30-4</vt:lpstr>
      <vt:lpstr>30-5</vt:lpstr>
      <vt:lpstr>30-6</vt:lpstr>
      <vt:lpstr>30-7</vt:lpstr>
      <vt:lpstr>30-8</vt:lpstr>
      <vt:lpstr>30-9</vt:lpstr>
      <vt:lpstr>30-10</vt:lpstr>
      <vt:lpstr>30-11</vt:lpstr>
      <vt:lpstr>30-12</vt:lpstr>
      <vt:lpstr>31-1</vt:lpstr>
      <vt:lpstr>31-2</vt:lpstr>
      <vt:lpstr>31-3</vt:lpstr>
      <vt:lpstr>31-3 (決算)</vt:lpstr>
      <vt:lpstr>31-4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2-1 </vt:lpstr>
      <vt:lpstr>2-2  </vt:lpstr>
      <vt:lpstr>2-3</vt:lpstr>
      <vt:lpstr>2-3 （決算）</vt:lpstr>
      <vt:lpstr>2-4</vt:lpstr>
      <vt:lpstr>2-5</vt:lpstr>
      <vt:lpstr>2-6</vt:lpstr>
      <vt:lpstr>2-7</vt:lpstr>
      <vt:lpstr>2-8</vt:lpstr>
      <vt:lpstr>2-9</vt:lpstr>
      <vt:lpstr>2-10 </vt:lpstr>
      <vt:lpstr>2-11</vt:lpstr>
      <vt:lpstr>2-12</vt:lpstr>
      <vt:lpstr>3-1</vt:lpstr>
      <vt:lpstr>3-2</vt:lpstr>
      <vt:lpstr>3-3</vt:lpstr>
      <vt:lpstr>3-3 決算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4-1</vt:lpstr>
      <vt:lpstr>4-2</vt:lpstr>
      <vt:lpstr>4-3</vt:lpstr>
      <vt:lpstr>決算</vt:lpstr>
      <vt:lpstr>4-4</vt:lpstr>
      <vt:lpstr>4-5</vt:lpstr>
      <vt:lpstr>4-6</vt:lpstr>
      <vt:lpstr>4-7</vt:lpstr>
      <vt:lpstr>4-8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戎脇　齊</dc:creator>
  <cp:lastModifiedBy>hamuro-n004</cp:lastModifiedBy>
  <cp:lastPrinted>2022-08-22T02:10:38Z</cp:lastPrinted>
  <dcterms:created xsi:type="dcterms:W3CDTF">2002-06-07T06:29:37Z</dcterms:created>
  <dcterms:modified xsi:type="dcterms:W3CDTF">2022-09-19T02:44:03Z</dcterms:modified>
</cp:coreProperties>
</file>